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H:\rozp 2022\přímé NIV 2022 zadání KÚ\příloha metodiky 2022\"/>
    </mc:Choice>
  </mc:AlternateContent>
  <xr:revisionPtr revIDLastSave="0" documentId="13_ncr:1_{11666CC9-0D5D-4961-BDB4-B30BB6B8830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Normativy 2022" sheetId="1" r:id="rId1"/>
  </sheets>
  <definedNames>
    <definedName name="_xlnm._FilterDatabase" localSheetId="0" hidden="1">'Normativy 2022'!$A$3:$M$21</definedName>
    <definedName name="_xlnm.Database">#REF!</definedName>
    <definedName name="_xlnm.Print_Titles" localSheetId="0">'Normativy 2022'!$A:$A,'Normativy 2022'!$3:$3</definedName>
    <definedName name="_xlnm.Print_Area" localSheetId="0">'Normativy 2022'!$A$1:$L$54</definedName>
    <definedName name="Z_052A1E75_43F9_4332_AFEF_26CF9E421146_.wvu.FilterData" localSheetId="0" hidden="1">'Normativy 2022'!$A$3:$M$39</definedName>
    <definedName name="Z_052A1E75_43F9_4332_AFEF_26CF9E421146_.wvu.PrintTitles" localSheetId="0" hidden="1">'Normativy 2022'!$A:$A,'Normativy 2022'!$3:$3</definedName>
    <definedName name="Z_07A5FCB0_413C_407E_ABC2_7E91E1999FBD_.wvu.Cols" localSheetId="0" hidden="1">'Normativy 2022'!$F:$J</definedName>
    <definedName name="Z_07A5FCB0_413C_407E_ABC2_7E91E1999FBD_.wvu.FilterData" localSheetId="0" hidden="1">'Normativy 2022'!$A$3:$M$39</definedName>
    <definedName name="Z_07A5FCB0_413C_407E_ABC2_7E91E1999FBD_.wvu.PrintTitles" localSheetId="0" hidden="1">'Normativy 2022'!$A:$A,'Normativy 2022'!$3:$3</definedName>
    <definedName name="Z_08647E53_1328_4593_BE6D_7D1D4FBC93CE_.wvu.Cols" localSheetId="0" hidden="1">'Normativy 2022'!#REF!,'Normativy 2022'!#REF!</definedName>
    <definedName name="Z_08647E53_1328_4593_BE6D_7D1D4FBC93CE_.wvu.PrintTitles" localSheetId="0" hidden="1">'Normativy 2022'!$A:$A,'Normativy 2022'!$3:$3</definedName>
    <definedName name="Z_08647E53_1328_4593_BE6D_7D1D4FBC93CE_.wvu.Rows" localSheetId="0" hidden="1">'Normativy 2022'!#REF!,'Normativy 2022'!#REF!</definedName>
    <definedName name="Z_15E8B29B_C512_44DB_B4F0_DEC7540432F5_.wvu.Cols" localSheetId="0" hidden="1">'Normativy 2022'!#REF!,'Normativy 2022'!#REF!</definedName>
    <definedName name="Z_15E8B29B_C512_44DB_B4F0_DEC7540432F5_.wvu.PrintTitles" localSheetId="0" hidden="1">'Normativy 2022'!$A:$A,'Normativy 2022'!$3:$3</definedName>
    <definedName name="Z_15E8B29B_C512_44DB_B4F0_DEC7540432F5_.wvu.Rows" localSheetId="0" hidden="1">'Normativy 2022'!#REF!,'Normativy 2022'!#REF!</definedName>
    <definedName name="Z_1AA8BE61_A288_49E6_ADB2_8E9F8B67827D_.wvu.FilterData" localSheetId="0" hidden="1">'Normativy 2022'!$A$3:$M$39</definedName>
    <definedName name="Z_28E302C8_1730_46AF_A10B_D26EF84F84F5_.wvu.Cols" localSheetId="0" hidden="1">'Normativy 2022'!#REF!,'Normativy 2022'!#REF!,'Normativy 2022'!#REF!,'Normativy 2022'!#REF!</definedName>
    <definedName name="Z_28E302C8_1730_46AF_A10B_D26EF84F84F5_.wvu.FilterData" localSheetId="0" hidden="1">'Normativy 2022'!$A$3:$M$21</definedName>
    <definedName name="Z_28E302C8_1730_46AF_A10B_D26EF84F84F5_.wvu.PrintTitles" localSheetId="0" hidden="1">'Normativy 2022'!$A:$A,'Normativy 2022'!$3:$3</definedName>
    <definedName name="Z_395CDB2D_1278_4711_A980_BF78E1E3D0E3_.wvu.Cols" localSheetId="0" hidden="1">'Normativy 2022'!#REF!,'Normativy 2022'!#REF!,'Normativy 2022'!$F:$J,'Normativy 2022'!$L:$L</definedName>
    <definedName name="Z_395CDB2D_1278_4711_A980_BF78E1E3D0E3_.wvu.FilterData" localSheetId="0" hidden="1">'Normativy 2022'!$A$3:$M$39</definedName>
    <definedName name="Z_395CDB2D_1278_4711_A980_BF78E1E3D0E3_.wvu.PrintTitles" localSheetId="0" hidden="1">'Normativy 2022'!$A:$A,'Normativy 2022'!$3:$3</definedName>
    <definedName name="Z_424BF41A_7A86_4FC3_9E3E_B404C47947FB_.wvu.Cols" localSheetId="0" hidden="1">'Normativy 2022'!#REF!,'Normativy 2022'!#REF!</definedName>
    <definedName name="Z_424BF41A_7A86_4FC3_9E3E_B404C47947FB_.wvu.PrintTitles" localSheetId="0" hidden="1">'Normativy 2022'!$A:$A,'Normativy 2022'!$3:$3</definedName>
    <definedName name="Z_424BF41A_7A86_4FC3_9E3E_B404C47947FB_.wvu.Rows" localSheetId="0" hidden="1">'Normativy 2022'!#REF!,'Normativy 2022'!#REF!</definedName>
    <definedName name="Z_4491993C_3C9E_4226_B31A_911CEA7B6DA6_.wvu.Cols" localSheetId="0" hidden="1">'Normativy 2022'!#REF!,'Normativy 2022'!#REF!,'Normativy 2022'!#REF!,'Normativy 2022'!#REF!</definedName>
    <definedName name="Z_4491993C_3C9E_4226_B31A_911CEA7B6DA6_.wvu.FilterData" localSheetId="0" hidden="1">'Normativy 2022'!$A$3:$M$21</definedName>
    <definedName name="Z_4491993C_3C9E_4226_B31A_911CEA7B6DA6_.wvu.PrintTitles" localSheetId="0" hidden="1">'Normativy 2022'!$A:$A,'Normativy 2022'!$3:$3</definedName>
    <definedName name="Z_5D241DBD_A98C_49C8_AC7E_2CA4EDF6359A_.wvu.Cols" localSheetId="0" hidden="1">'Normativy 2022'!$F:$J</definedName>
    <definedName name="Z_5D241DBD_A98C_49C8_AC7E_2CA4EDF6359A_.wvu.FilterData" localSheetId="0" hidden="1">'Normativy 2022'!$A$3:$M$39</definedName>
    <definedName name="Z_5D241DBD_A98C_49C8_AC7E_2CA4EDF6359A_.wvu.PrintTitles" localSheetId="0" hidden="1">'Normativy 2022'!$A:$A,'Normativy 2022'!$3:$3</definedName>
    <definedName name="Z_5F8A58B2_A524_4A73_9A95_2F9845413B33_.wvu.FilterData" localSheetId="0" hidden="1">'Normativy 2022'!$A$3:$M$21</definedName>
    <definedName name="Z_7A267E7D_5541_425C_9EA4_667F7FAC38C8_.wvu.Cols" localSheetId="0" hidden="1">'Normativy 2022'!$F:$J</definedName>
    <definedName name="Z_7A267E7D_5541_425C_9EA4_667F7FAC38C8_.wvu.FilterData" localSheetId="0" hidden="1">'Normativy 2022'!$A$3:$M$39</definedName>
    <definedName name="Z_7A267E7D_5541_425C_9EA4_667F7FAC38C8_.wvu.PrintTitles" localSheetId="0" hidden="1">'Normativy 2022'!$A:$A,'Normativy 2022'!$3:$3</definedName>
    <definedName name="Z_83930C79_823D_4BFA_AC77_42E7396856F5_.wvu.Cols" localSheetId="0" hidden="1">'Normativy 2022'!$F:$J</definedName>
    <definedName name="Z_83930C79_823D_4BFA_AC77_42E7396856F5_.wvu.FilterData" localSheetId="0" hidden="1">'Normativy 2022'!$A$3:$M$39</definedName>
    <definedName name="Z_83930C79_823D_4BFA_AC77_42E7396856F5_.wvu.PrintTitles" localSheetId="0" hidden="1">'Normativy 2022'!$A:$A,'Normativy 2022'!$3:$3</definedName>
    <definedName name="Z_912F4FA1_95A3_4482_AAA9_038E0DC21F7D_.wvu.FilterData" localSheetId="0" hidden="1">'Normativy 2022'!$A$3:$M$39</definedName>
    <definedName name="Z_912F4FA1_95A3_4482_AAA9_038E0DC21F7D_.wvu.PrintTitles" localSheetId="0" hidden="1">'Normativy 2022'!$A:$A,'Normativy 2022'!$3:$3</definedName>
    <definedName name="Z_97729222_926C_4315_89C2_2FABBD20BF17_.wvu.Cols" localSheetId="0" hidden="1">'Normativy 2022'!#REF!,'Normativy 2022'!#REF!,'Normativy 2022'!$F:$J,'Normativy 2022'!#REF!,'Normativy 2022'!#REF!</definedName>
    <definedName name="Z_97729222_926C_4315_89C2_2FABBD20BF17_.wvu.FilterData" localSheetId="0" hidden="1">'Normativy 2022'!$A$3:$M$39</definedName>
    <definedName name="Z_97729222_926C_4315_89C2_2FABBD20BF17_.wvu.PrintTitles" localSheetId="0" hidden="1">'Normativy 2022'!$A:$A,'Normativy 2022'!$3:$3</definedName>
    <definedName name="Z_9B49D353_A68B_40CB_B515_5DC152B99F41_.wvu.Cols" localSheetId="0" hidden="1">'Normativy 2022'!#REF!,'Normativy 2022'!#REF!</definedName>
    <definedName name="Z_9B49D353_A68B_40CB_B515_5DC152B99F41_.wvu.PrintTitles" localSheetId="0" hidden="1">'Normativy 2022'!$A:$A,'Normativy 2022'!$3:$3</definedName>
    <definedName name="Z_9B49D353_A68B_40CB_B515_5DC152B99F41_.wvu.Rows" localSheetId="0" hidden="1">'Normativy 2022'!#REF!,'Normativy 2022'!#REF!</definedName>
    <definedName name="Z_F08030CE_B017_4F68_B952_42E60474C44D_.wvu.Cols" localSheetId="0" hidden="1">'Normativy 2022'!$F:$J,'Normativy 2022'!#REF!</definedName>
    <definedName name="Z_F08030CE_B017_4F68_B952_42E60474C44D_.wvu.FilterData" localSheetId="0" hidden="1">'Normativy 2022'!$A$3:$M$39</definedName>
    <definedName name="Z_F08030CE_B017_4F68_B952_42E60474C44D_.wvu.PrintTitles" localSheetId="0" hidden="1">'Normativy 2022'!$2:$3</definedName>
    <definedName name="Z_F2AFE41E_FD98_4DB8_8A08_84FF1FEBC455_.wvu.Cols" localSheetId="0" hidden="1">'Normativy 2022'!#REF!,'Normativy 2022'!#REF!</definedName>
    <definedName name="Z_F2AFE41E_FD98_4DB8_8A08_84FF1FEBC455_.wvu.PrintTitles" localSheetId="0" hidden="1">'Normativy 2022'!$A:$A,'Normativy 2022'!$3:$3</definedName>
    <definedName name="Z_F2AFE41E_FD98_4DB8_8A08_84FF1FEBC455_.wvu.Rows" localSheetId="0" hidden="1">'Normativy 2022'!#REF!,'Normativy 2022'!#REF!</definedName>
    <definedName name="Z_F9022AAB_6417_4047_A295_A6122F1907FA_.wvu.Cols" localSheetId="0" hidden="1">'Normativy 2022'!#REF!,'Normativy 2022'!#REF!,'Normativy 2022'!$F:$J,'Normativy 2022'!#REF!,'Normativy 2022'!#REF!</definedName>
    <definedName name="Z_F9022AAB_6417_4047_A295_A6122F1907FA_.wvu.FilterData" localSheetId="0" hidden="1">'Normativy 2022'!$A$3:$M$39</definedName>
    <definedName name="Z_F9022AAB_6417_4047_A295_A6122F1907FA_.wvu.PrintTitles" localSheetId="0" hidden="1">'Normativy 2022'!$A:$A,'Normativy 2022'!$3:$3</definedName>
  </definedNames>
  <calcPr calcId="191029"/>
  <customWorkbookViews>
    <customWorkbookView name="Václav Jarkovský - vlastní zobrazení" guid="{912F4FA1-95A3-4482-AAA9-038E0DC21F7D}" mergeInterval="0" personalView="1" maximized="1" xWindow="1" yWindow="1" windowWidth="1276" windowHeight="885" tabRatio="601" activeSheetId="1"/>
    <customWorkbookView name="340 - vlastní zobrazení" guid="{28E302C8-1730-46AF-A10B-D26EF84F84F5}" mergeInterval="0" personalView="1" xWindow="817" yWindow="31" windowWidth="776" windowHeight="631" tabRatio="601" activeSheetId="1"/>
    <customWorkbookView name="Pavla Klodová - vlastní zobrazení" guid="{97729222-926C-4315-89C2-2FABBD20BF17}" mergeInterval="0" personalView="1" maximized="1" xWindow="1" yWindow="1" windowWidth="1276" windowHeight="771" tabRatio="601" activeSheetId="1"/>
    <customWorkbookView name="V. Jarkovský - vlastní zobrazení" guid="{052A1E75-43F9-4332-AFEF-26CF9E421146}" mergeInterval="0" personalView="1" maximized="1" xWindow="1" yWindow="1" windowWidth="1280" windowHeight="803" tabRatio="601" activeSheetId="1"/>
    <customWorkbookView name="513 - vlastní zobrazení" guid="{F08030CE-B017-4F68-B952-42E60474C44D}" mergeInterval="0" personalView="1" maximized="1" xWindow="1" yWindow="1" windowWidth="1280" windowHeight="803" tabRatio="601" activeSheetId="1"/>
    <customWorkbookView name="395 - vlastní zobrazení" guid="{07A5FCB0-413C-407E-ABC2-7E91E1999FBD}" mergeInterval="0" personalView="1" maximized="1" xWindow="1" yWindow="1" windowWidth="1280" windowHeight="803" tabRatio="601" activeSheetId="1"/>
    <customWorkbookView name="395 - vlastní pohled" guid="{7A267E7D-5541-425C-9EA4-667F7FAC38C8}" mergeInterval="0" personalView="1" maximized="1" windowWidth="1276" windowHeight="852" tabRatio="601" activeSheetId="1"/>
    <customWorkbookView name="V.Jarkovský - vlastní pohled" guid="{F2AFE41E-FD98-4DB8-8A08-84FF1FEBC455}" mergeInterval="0" personalView="1" maximized="1" windowWidth="1276" windowHeight="852" tabRatio="601" activeSheetId="3"/>
    <customWorkbookView name="sm395 - vlastní pohled" guid="{424BF41A-7A86-4FC3-9E3E-B404C47947FB}" mergeInterval="0" personalView="1" maximized="1" windowWidth="983" windowHeight="605" tabRatio="601" activeSheetId="1" showComments="commIndAndComment"/>
    <customWorkbookView name="Třísková Dana - vlastní pohled" guid="{08647E53-1328-4593-BE6D-7D1D4FBC93CE}" mergeInterval="0" personalView="1" maximized="1" windowWidth="1020" windowHeight="605" tabRatio="601" activeSheetId="1"/>
    <customWorkbookView name="SM841 - vlastní pohled" guid="{15E8B29B-C512-44DB-B4F0-DEC7540432F5}" mergeInterval="0" personalView="1" maximized="1" windowWidth="1020" windowHeight="605" tabRatio="601" activeSheetId="1"/>
    <customWorkbookView name="Ludmila Šperková - vlastní pohled" guid="{9B49D353-A68B-40CB-B515-5DC152B99F41}" mergeInterval="0" personalView="1" maximized="1" windowWidth="1020" windowHeight="579" tabRatio="601" activeSheetId="1"/>
    <customWorkbookView name="340 - vlastní pohled" guid="{83930C79-823D-4BFA-AC77-42E7396856F5}" mergeInterval="0" personalView="1" maximized="1" windowWidth="1276" windowHeight="852" tabRatio="601" activeSheetId="1"/>
    <customWorkbookView name="413 - vlastní zobrazení" guid="{5D241DBD-A98C-49C8-AC7E-2CA4EDF6359A}" mergeInterval="0" personalView="1" maximized="1" xWindow="1" yWindow="1" windowWidth="1024" windowHeight="638" tabRatio="601" activeSheetId="1"/>
    <customWorkbookView name="387 - vlastní zobrazení" guid="{395CDB2D-1278-4711-A980-BF78E1E3D0E3}" mergeInterval="0" personalView="1" maximized="1" xWindow="1" yWindow="1" windowWidth="1280" windowHeight="773" tabRatio="601" activeSheetId="1"/>
    <customWorkbookView name="Alena Kopřivová - vlastní zobrazení" guid="{F9022AAB-6417-4047-A295-A6122F1907FA}" mergeInterval="0" personalView="1" maximized="1" xWindow="1" yWindow="1" windowWidth="1916" windowHeight="850" tabRatio="601" activeSheetId="1"/>
    <customWorkbookView name="Jan Vaníček - vlastní zobrazení" guid="{4491993C-3C9E-4226-B31A-911CEA7B6DA6}" mergeInterval="0" personalView="1" maximized="1" xWindow="1" yWindow="1" windowWidth="1276" windowHeight="908" tabRatio="601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" i="1" l="1"/>
  <c r="G22" i="1" l="1"/>
  <c r="H22" i="1" s="1"/>
  <c r="J22" i="1" s="1"/>
  <c r="I22" i="1" l="1"/>
  <c r="L22" i="1" s="1"/>
  <c r="F33" i="1" l="1"/>
  <c r="G32" i="1"/>
  <c r="F32" i="1"/>
  <c r="F29" i="1"/>
  <c r="F28" i="1"/>
  <c r="G31" i="1" l="1"/>
  <c r="G35" i="1"/>
  <c r="G27" i="1"/>
  <c r="H32" i="1"/>
  <c r="G29" i="1"/>
  <c r="H29" i="1" s="1"/>
  <c r="G33" i="1"/>
  <c r="H33" i="1" s="1"/>
  <c r="F30" i="1"/>
  <c r="F34" i="1"/>
  <c r="G30" i="1"/>
  <c r="G28" i="1"/>
  <c r="H28" i="1" s="1"/>
  <c r="G34" i="1"/>
  <c r="F27" i="1"/>
  <c r="F31" i="1"/>
  <c r="F35" i="1"/>
  <c r="H27" i="1" l="1"/>
  <c r="J27" i="1" s="1"/>
  <c r="H31" i="1"/>
  <c r="J31" i="1" s="1"/>
  <c r="H35" i="1"/>
  <c r="J35" i="1" s="1"/>
  <c r="H30" i="1"/>
  <c r="J30" i="1" s="1"/>
  <c r="J33" i="1"/>
  <c r="I33" i="1"/>
  <c r="J29" i="1"/>
  <c r="I29" i="1"/>
  <c r="I28" i="1"/>
  <c r="J28" i="1"/>
  <c r="I32" i="1"/>
  <c r="J32" i="1"/>
  <c r="H34" i="1"/>
  <c r="L33" i="1" l="1"/>
  <c r="I31" i="1"/>
  <c r="L31" i="1" s="1"/>
  <c r="I27" i="1"/>
  <c r="L27" i="1" s="1"/>
  <c r="L28" i="1"/>
  <c r="I35" i="1"/>
  <c r="L35" i="1" s="1"/>
  <c r="L32" i="1"/>
  <c r="L29" i="1"/>
  <c r="I30" i="1"/>
  <c r="L30" i="1" s="1"/>
  <c r="J34" i="1"/>
  <c r="I34" i="1"/>
  <c r="L34" i="1" l="1"/>
  <c r="G25" i="1" l="1"/>
  <c r="G11" i="1" l="1"/>
  <c r="G12" i="1"/>
  <c r="G10" i="1"/>
  <c r="G13" i="1"/>
  <c r="F25" i="1" l="1"/>
  <c r="F38" i="1" l="1"/>
  <c r="G21" i="1"/>
  <c r="F11" i="1"/>
  <c r="H11" i="1" s="1"/>
  <c r="I11" i="1" s="1"/>
  <c r="F10" i="1"/>
  <c r="H10" i="1" s="1"/>
  <c r="I10" i="1" s="1"/>
  <c r="G38" i="1"/>
  <c r="F21" i="1"/>
  <c r="F7" i="1"/>
  <c r="H25" i="1"/>
  <c r="I25" i="1" s="1"/>
  <c r="J10" i="1" l="1"/>
  <c r="J11" i="1"/>
  <c r="J25" i="1"/>
  <c r="H38" i="1"/>
  <c r="I38" i="1" s="1"/>
  <c r="H7" i="1"/>
  <c r="I7" i="1" s="1"/>
  <c r="H21" i="1"/>
  <c r="I21" i="1" s="1"/>
  <c r="J21" i="1" l="1"/>
  <c r="J38" i="1"/>
  <c r="J7" i="1"/>
  <c r="L10" i="1"/>
  <c r="L25" i="1"/>
  <c r="L11" i="1"/>
  <c r="L38" i="1" l="1"/>
  <c r="L21" i="1"/>
  <c r="L7" i="1"/>
</calcChain>
</file>

<file path=xl/sharedStrings.xml><?xml version="1.0" encoding="utf-8"?>
<sst xmlns="http://schemas.openxmlformats.org/spreadsheetml/2006/main" count="141" uniqueCount="67">
  <si>
    <t>Stravovaného ve školní jídelně, jde-li o žáka mateřské školy</t>
  </si>
  <si>
    <t>Pedagogicko-psychologické poradně (PPP)</t>
  </si>
  <si>
    <t>Speciálním pedagogickém centru (SPC)</t>
  </si>
  <si>
    <t>Žáka (dítě, ubytovaného, stravovaného, ...) v (ve)</t>
  </si>
  <si>
    <t>vztažené na:</t>
  </si>
  <si>
    <t>x</t>
  </si>
  <si>
    <r>
      <t>X</t>
    </r>
    <r>
      <rPr>
        <vertAlign val="superscript"/>
        <sz val="10"/>
        <rFont val="Arial CE"/>
        <family val="2"/>
        <charset val="238"/>
      </rPr>
      <t>3</t>
    </r>
  </si>
  <si>
    <r>
      <t>X</t>
    </r>
    <r>
      <rPr>
        <vertAlign val="superscript"/>
        <sz val="10"/>
        <rFont val="Arial CE"/>
        <family val="2"/>
        <charset val="238"/>
      </rPr>
      <t>2</t>
    </r>
  </si>
  <si>
    <t>hodnoty nejsou stanoveny - nepředpokládá se podíl nepedagogické práce v normativu</t>
  </si>
  <si>
    <t xml:space="preserve"> školním klubu</t>
  </si>
  <si>
    <t>Královéhradecký kraj</t>
  </si>
  <si>
    <t>mzdy
pedag.</t>
  </si>
  <si>
    <t>mzdy
nepedag.</t>
  </si>
  <si>
    <t>mzdy 
celkem</t>
  </si>
  <si>
    <t>odvody</t>
  </si>
  <si>
    <t>FKSP</t>
  </si>
  <si>
    <t>NIV 
celkem</t>
  </si>
  <si>
    <t>Stravovaného ve školní jídelně, jde-li o žáka základní školy</t>
  </si>
  <si>
    <r>
      <t>X</t>
    </r>
    <r>
      <rPr>
        <vertAlign val="superscript"/>
        <sz val="10"/>
        <rFont val="Arial CE"/>
        <family val="2"/>
        <charset val="238"/>
      </rPr>
      <t>1</t>
    </r>
  </si>
  <si>
    <t>K ped
Kč</t>
  </si>
  <si>
    <t>Kneped
Kč</t>
  </si>
  <si>
    <t>Celodenně stravovaného (ubytovaní v DM, internátu spec. škol)</t>
  </si>
  <si>
    <t>Celod. strav. bez obědů  (ubytovaní v DM, internátu spec. škol)</t>
  </si>
  <si>
    <t>.</t>
  </si>
  <si>
    <t>U výdejen pro žáky ZŠ,  středních škol a VOŠ bude finanční normativ výdejny odpovídat 0,3 normativu srovnatelné školní jídelny(s kuchyní) se stejnými výkony, u vývařoven pro stravované žáky ZŠ, středních škol a VOŠ ve výši 0,7 násobku normativu použitého pro rozpis jídelny.</t>
  </si>
  <si>
    <t>Vysvětlivky</t>
  </si>
  <si>
    <t>ONIV přímé/ norm</t>
  </si>
  <si>
    <r>
      <t>X</t>
    </r>
    <r>
      <rPr>
        <vertAlign val="superscript"/>
        <sz val="10"/>
        <color indexed="8"/>
        <rFont val="Arial CE"/>
        <family val="2"/>
        <charset val="238"/>
      </rPr>
      <t>1</t>
    </r>
  </si>
  <si>
    <r>
      <t>X</t>
    </r>
    <r>
      <rPr>
        <vertAlign val="superscript"/>
        <sz val="10"/>
        <color indexed="8"/>
        <rFont val="Arial CE"/>
        <family val="2"/>
        <charset val="238"/>
      </rPr>
      <t>3</t>
    </r>
  </si>
  <si>
    <r>
      <t>X</t>
    </r>
    <r>
      <rPr>
        <vertAlign val="superscript"/>
        <sz val="10"/>
        <color indexed="8"/>
        <rFont val="Arial CE"/>
        <family val="2"/>
        <charset val="238"/>
      </rPr>
      <t>2</t>
    </r>
  </si>
  <si>
    <t xml:space="preserve">     - 0,33 násobku normativu stravování dětí z MŠ pro stejné počty strávníků,</t>
  </si>
  <si>
    <t xml:space="preserve">     - 0,30 násobku normativu pro stravování žáků ZŠ, středních škol a studentů VOŠ</t>
  </si>
  <si>
    <t xml:space="preserve">     - u stravovaných dětí MŠ ve výši 0,67 násobku normativu  školní jídelny pro děti MŠ</t>
  </si>
  <si>
    <t xml:space="preserve">     - u stravovaných žáků ZŠ, SŠ a VOŠ ve výši 0,7 násobku normativu pro stravování těchto žáků ve školní jídelně</t>
  </si>
  <si>
    <t>ÚZ 33353</t>
  </si>
  <si>
    <t>Stravov. ve školní jídelně, jde-li o žáka střední školy nebo VOŠ</t>
  </si>
  <si>
    <r>
      <rPr>
        <u/>
        <sz val="10"/>
        <rFont val="Times New Roman"/>
        <family val="1"/>
        <charset val="238"/>
      </rPr>
      <t>Stravování ve školní výdejně</t>
    </r>
    <r>
      <rPr>
        <sz val="10"/>
        <rFont val="Times New Roman"/>
        <family val="1"/>
        <charset val="238"/>
      </rPr>
      <t xml:space="preserve"> je započteno s využitím pokráceného normativu pro školní jídelnu. Výše finanční částky na stravovaného pro školní výdejnu je ve výši:</t>
    </r>
  </si>
  <si>
    <r>
      <t xml:space="preserve">Ve školní jídelně vařící pro výdejnu bude výše normativu příslušného </t>
    </r>
    <r>
      <rPr>
        <u/>
        <sz val="10"/>
        <rFont val="Times New Roman"/>
        <family val="1"/>
        <charset val="238"/>
      </rPr>
      <t>pro výkony „vývařovny</t>
    </r>
    <r>
      <rPr>
        <sz val="10"/>
        <rFont val="Times New Roman"/>
        <family val="1"/>
        <charset val="238"/>
      </rPr>
      <t>“ odvozena</t>
    </r>
  </si>
  <si>
    <t>U výdejen MŠ bude finanční normativ výdejny odpovídat 0,33 normativu srovnatelné školní jídelny MŠ (s kuchyní) se stejnými výkony, u vývařoven pro stravované děti MŠ ve výši 0,67 násobku normativu použitého pro rozpis jídelny.</t>
  </si>
  <si>
    <t>Klienta v (ve)</t>
  </si>
  <si>
    <t>Potenciálního klienta v (ve)</t>
  </si>
  <si>
    <t>u ŠD, ŠK, DM a ŠJ MŠ, ZŠ a SŠ  KÚ stanovil Np a No ve formě plynulé závislosti na velikosti výkonů</t>
  </si>
  <si>
    <t>hodnoty nejsou stanoveny - nepředpokládá se podíl pedagogické práce v normativu, u ŠD je pokrýváno do výše Phmax</t>
  </si>
  <si>
    <t>Školní družině (pravidelná denní docházka)</t>
  </si>
  <si>
    <t>Ubytovaného v domově mládeže, jde-li o žáka ZŠ, SŠ</t>
  </si>
  <si>
    <t>Ubytovaného v domově mládeže, jde-li o studenta VOŠ</t>
  </si>
  <si>
    <t>ubytovaného v internátu, jde li o žáka vzdělávaného v základní škole speciální, ve třídě přípravného stupně základní školy speciální, nebo ve škole samostatně zřízené podle § 16 odst. 9 školského zákona pro děti nebo žáky s těžkým zdravotním postižením</t>
  </si>
  <si>
    <t>ubytovaného v internátu, jde li o žáka vzdělávaného ve škole samostatně zřízené podle § 16 odst. 9 školského zákona pro děti nebo žáky s jiným než těžkým zdravotním postižením</t>
  </si>
  <si>
    <t>klienti s mentálním postižením</t>
  </si>
  <si>
    <t>klienti post. sluchově</t>
  </si>
  <si>
    <t>klienti post. zrakově</t>
  </si>
  <si>
    <t>klienti post. tělesně</t>
  </si>
  <si>
    <t>klienti ostatní</t>
  </si>
  <si>
    <t>Středisku pro volný čas dětí a mládeže (SVČ, SZČ)</t>
  </si>
  <si>
    <t>klienti s diagn. vadou řeči</t>
  </si>
  <si>
    <t>klienti s post. více vadami</t>
  </si>
  <si>
    <t>klienti post. autismem</t>
  </si>
  <si>
    <t>klienti  jiný zdr. stav</t>
  </si>
  <si>
    <t>kurzu pro získ. základního vzdělání dle §55 z. 564/2004 Sb. v dálkové a dist. formě vzdělávání (individ. konzultace)</t>
  </si>
  <si>
    <t>Soustava normativů a komponent pro rozpis rozpočtu přímých výdajů na vzdělávání pro rok 2022</t>
  </si>
  <si>
    <t>Normativy NIV ze státního rozpočtu v roce 2022</t>
  </si>
  <si>
    <t>Np kraj
2022</t>
  </si>
  <si>
    <t>No kraj
2022</t>
  </si>
  <si>
    <r>
      <t>komponenty pro stanovení normativu na jednotku výkonů -</t>
    </r>
    <r>
      <rPr>
        <b/>
        <sz val="10"/>
        <color indexed="8"/>
        <rFont val="Arial CE"/>
        <charset val="238"/>
      </rPr>
      <t xml:space="preserve"> r. 2022</t>
    </r>
  </si>
  <si>
    <t>finanční normativ pro rozpis rozpočtu pro r. 2022 v Kč</t>
  </si>
  <si>
    <t>normativ pro DD se 2 výchovnými skupinami</t>
  </si>
  <si>
    <t>Normativ na rodinnou skupinu v dětském domově se 3 a více výchovnými skupinami (Np=počet skupin/úvazek pedagoga, No = skupin / úvazek nepedagoga)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</si>
</sst>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K_č_-;\-* #,##0.00\ _K_č_-;_-* &quot;-&quot;??\ _K_č_-;_-@_-"/>
    <numFmt numFmtId="165" formatCode="#,##0.0"/>
    <numFmt numFmtId="166" formatCode="#,##0.000"/>
    <numFmt numFmtId="167" formatCode="#,##0.0000"/>
    <numFmt numFmtId="168" formatCode="_-* #,##0.0\ _K_č_-;\-* #,##0.0\ _K_č_-;_-* &quot;-&quot;??\ _K_č_-;_-@_-"/>
  </numFmts>
  <fonts count="26" x14ac:knownFonts="1">
    <font>
      <sz val="10"/>
      <name val="Arial CE"/>
    </font>
    <font>
      <sz val="11"/>
      <color theme="1"/>
      <name val="Calibri"/>
      <family val="2"/>
      <charset val="238"/>
      <scheme val="minor"/>
    </font>
    <font>
      <sz val="10"/>
      <name val="Arial CE"/>
    </font>
    <font>
      <sz val="10"/>
      <name val="Arial CE"/>
      <charset val="238"/>
    </font>
    <font>
      <b/>
      <sz val="10"/>
      <name val="Arial CE"/>
      <charset val="238"/>
    </font>
    <font>
      <b/>
      <sz val="14"/>
      <name val="Arial CE"/>
      <family val="2"/>
      <charset val="238"/>
    </font>
    <font>
      <sz val="10"/>
      <name val="Arial CE"/>
      <family val="2"/>
      <charset val="238"/>
    </font>
    <font>
      <vertAlign val="superscript"/>
      <sz val="10"/>
      <name val="Arial CE"/>
      <family val="2"/>
      <charset val="238"/>
    </font>
    <font>
      <i/>
      <sz val="10"/>
      <name val="Times New Roman"/>
      <family val="1"/>
      <charset val="238"/>
    </font>
    <font>
      <sz val="10"/>
      <name val="Times New Roman"/>
      <family val="1"/>
      <charset val="238"/>
    </font>
    <font>
      <i/>
      <sz val="10"/>
      <name val="Times New Roman"/>
      <family val="1"/>
    </font>
    <font>
      <b/>
      <sz val="10"/>
      <name val="Times New Roman CE"/>
      <family val="1"/>
      <charset val="238"/>
    </font>
    <font>
      <b/>
      <sz val="12"/>
      <name val="Times New Roman"/>
      <family val="1"/>
      <charset val="238"/>
    </font>
    <font>
      <b/>
      <sz val="11"/>
      <name val="Times New Roman CE"/>
      <family val="1"/>
      <charset val="238"/>
    </font>
    <font>
      <b/>
      <sz val="12"/>
      <name val="Arial CE"/>
      <charset val="238"/>
    </font>
    <font>
      <b/>
      <sz val="10"/>
      <color indexed="8"/>
      <name val="Arial CE"/>
      <charset val="238"/>
    </font>
    <font>
      <vertAlign val="superscript"/>
      <sz val="10"/>
      <color indexed="8"/>
      <name val="Arial CE"/>
      <family val="2"/>
      <charset val="238"/>
    </font>
    <font>
      <sz val="10"/>
      <color theme="1"/>
      <name val="Arial CE"/>
      <charset val="238"/>
    </font>
    <font>
      <sz val="10"/>
      <color theme="1"/>
      <name val="Arial CE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Arial CE"/>
      <charset val="238"/>
    </font>
    <font>
      <sz val="10"/>
      <color theme="1"/>
      <name val="Arial CE"/>
    </font>
    <font>
      <sz val="10"/>
      <color rgb="FFFF0000"/>
      <name val="Arial CE"/>
      <charset val="238"/>
    </font>
    <font>
      <u/>
      <sz val="10"/>
      <name val="Times New Roman"/>
      <family val="1"/>
      <charset val="238"/>
    </font>
    <font>
      <i/>
      <sz val="9"/>
      <color theme="1"/>
      <name val="Times New Roman"/>
      <family val="1"/>
      <charset val="238"/>
    </font>
    <font>
      <b/>
      <sz val="10"/>
      <color theme="1"/>
      <name val="Arial CE"/>
    </font>
  </fonts>
  <fills count="2">
    <fill>
      <patternFill patternType="none"/>
    </fill>
    <fill>
      <patternFill patternType="gray125"/>
    </fill>
  </fills>
  <borders count="49">
    <border>
      <left/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0" fontId="1" fillId="0" borderId="0"/>
  </cellStyleXfs>
  <cellXfs count="159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/>
    </xf>
    <xf numFmtId="0" fontId="0" fillId="0" borderId="0" xfId="0" applyFill="1" applyBorder="1" applyAlignment="1">
      <alignment horizontal="right"/>
    </xf>
    <xf numFmtId="1" fontId="13" fillId="0" borderId="30" xfId="0" applyNumberFormat="1" applyFont="1" applyFill="1" applyBorder="1" applyAlignment="1">
      <alignment horizontal="right"/>
    </xf>
    <xf numFmtId="1" fontId="8" fillId="0" borderId="11" xfId="0" applyNumberFormat="1" applyFont="1" applyFill="1" applyBorder="1" applyAlignment="1">
      <alignment horizontal="right"/>
    </xf>
    <xf numFmtId="1" fontId="9" fillId="0" borderId="11" xfId="0" applyNumberFormat="1" applyFont="1" applyFill="1" applyBorder="1" applyAlignment="1">
      <alignment horizontal="right"/>
    </xf>
    <xf numFmtId="1" fontId="10" fillId="0" borderId="11" xfId="0" applyNumberFormat="1" applyFont="1" applyFill="1" applyBorder="1" applyAlignment="1">
      <alignment horizontal="right"/>
    </xf>
    <xf numFmtId="1" fontId="0" fillId="0" borderId="30" xfId="0" applyNumberFormat="1" applyFill="1" applyBorder="1" applyAlignment="1">
      <alignment horizontal="right"/>
    </xf>
    <xf numFmtId="1" fontId="11" fillId="0" borderId="30" xfId="0" applyNumberFormat="1" applyFont="1" applyFill="1" applyBorder="1" applyAlignment="1">
      <alignment horizontal="right"/>
    </xf>
    <xf numFmtId="1" fontId="9" fillId="0" borderId="13" xfId="0" applyNumberFormat="1" applyFont="1" applyFill="1" applyBorder="1" applyAlignment="1">
      <alignment horizontal="right"/>
    </xf>
    <xf numFmtId="4" fontId="3" fillId="0" borderId="0" xfId="0" applyNumberFormat="1" applyFont="1" applyFill="1" applyBorder="1" applyAlignment="1">
      <alignment horizontal="center"/>
    </xf>
    <xf numFmtId="0" fontId="0" fillId="0" borderId="10" xfId="0" applyFill="1" applyBorder="1" applyAlignment="1">
      <alignment horizontal="right"/>
    </xf>
    <xf numFmtId="0" fontId="0" fillId="0" borderId="0" xfId="0" applyAlignment="1">
      <alignment horizontal="center" vertical="center" wrapText="1"/>
    </xf>
    <xf numFmtId="1" fontId="5" fillId="0" borderId="8" xfId="0" applyNumberFormat="1" applyFont="1" applyFill="1" applyBorder="1" applyAlignment="1">
      <alignment horizontal="center" vertical="center"/>
    </xf>
    <xf numFmtId="0" fontId="9" fillId="0" borderId="0" xfId="0" applyFont="1"/>
    <xf numFmtId="0" fontId="4" fillId="0" borderId="26" xfId="0" applyFont="1" applyFill="1" applyBorder="1" applyAlignment="1">
      <alignment horizontal="center" vertical="center" wrapText="1"/>
    </xf>
    <xf numFmtId="0" fontId="6" fillId="0" borderId="23" xfId="0" applyFont="1" applyFill="1" applyBorder="1" applyAlignment="1">
      <alignment horizontal="center"/>
    </xf>
    <xf numFmtId="0" fontId="6" fillId="0" borderId="24" xfId="0" applyFont="1" applyFill="1" applyBorder="1" applyAlignment="1">
      <alignment horizontal="center"/>
    </xf>
    <xf numFmtId="165" fontId="3" fillId="0" borderId="24" xfId="0" applyNumberFormat="1" applyFont="1" applyFill="1" applyBorder="1" applyAlignment="1">
      <alignment horizontal="center"/>
    </xf>
    <xf numFmtId="165" fontId="3" fillId="0" borderId="25" xfId="0" applyNumberFormat="1" applyFont="1" applyFill="1" applyBorder="1" applyAlignment="1">
      <alignment horizontal="center"/>
    </xf>
    <xf numFmtId="0" fontId="14" fillId="0" borderId="0" xfId="0" applyFont="1" applyFill="1" applyBorder="1" applyAlignment="1">
      <alignment horizontal="left" vertical="top"/>
    </xf>
    <xf numFmtId="4" fontId="18" fillId="0" borderId="7" xfId="0" applyNumberFormat="1" applyFont="1" applyFill="1" applyBorder="1" applyAlignment="1">
      <alignment horizontal="center"/>
    </xf>
    <xf numFmtId="4" fontId="18" fillId="0" borderId="6" xfId="0" applyNumberFormat="1" applyFont="1" applyFill="1" applyBorder="1" applyAlignment="1">
      <alignment horizontal="center"/>
    </xf>
    <xf numFmtId="0" fontId="4" fillId="0" borderId="27" xfId="0" applyFont="1" applyFill="1" applyBorder="1" applyAlignment="1"/>
    <xf numFmtId="0" fontId="4" fillId="0" borderId="31" xfId="0" applyFont="1" applyFill="1" applyBorder="1" applyAlignment="1"/>
    <xf numFmtId="3" fontId="20" fillId="0" borderId="12" xfId="0" applyNumberFormat="1" applyFont="1" applyFill="1" applyBorder="1" applyAlignment="1">
      <alignment horizontal="center"/>
    </xf>
    <xf numFmtId="0" fontId="21" fillId="0" borderId="0" xfId="0" applyFont="1" applyFill="1" applyAlignment="1">
      <alignment horizontal="center"/>
    </xf>
    <xf numFmtId="3" fontId="20" fillId="0" borderId="0" xfId="0" applyNumberFormat="1" applyFont="1" applyFill="1" applyAlignment="1">
      <alignment horizontal="center"/>
    </xf>
    <xf numFmtId="0" fontId="21" fillId="0" borderId="26" xfId="0" applyFont="1" applyFill="1" applyBorder="1" applyAlignment="1">
      <alignment horizontal="left"/>
    </xf>
    <xf numFmtId="0" fontId="21" fillId="0" borderId="27" xfId="0" applyFont="1" applyFill="1" applyBorder="1" applyAlignment="1">
      <alignment horizontal="center"/>
    </xf>
    <xf numFmtId="3" fontId="20" fillId="0" borderId="27" xfId="0" applyNumberFormat="1" applyFont="1" applyFill="1" applyBorder="1" applyAlignment="1">
      <alignment horizontal="center"/>
    </xf>
    <xf numFmtId="0" fontId="20" fillId="0" borderId="26" xfId="0" applyFont="1" applyFill="1" applyBorder="1" applyAlignment="1"/>
    <xf numFmtId="0" fontId="20" fillId="0" borderId="27" xfId="0" applyFont="1" applyFill="1" applyBorder="1" applyAlignment="1"/>
    <xf numFmtId="0" fontId="21" fillId="0" borderId="28" xfId="0" applyFont="1" applyFill="1" applyBorder="1" applyAlignment="1">
      <alignment horizontal="center" vertical="center" wrapText="1"/>
    </xf>
    <xf numFmtId="0" fontId="21" fillId="0" borderId="29" xfId="0" applyFont="1" applyFill="1" applyBorder="1" applyAlignment="1">
      <alignment horizontal="center" vertical="center" wrapText="1"/>
    </xf>
    <xf numFmtId="3" fontId="20" fillId="0" borderId="27" xfId="0" applyNumberFormat="1" applyFont="1" applyFill="1" applyBorder="1" applyAlignment="1">
      <alignment horizontal="center" vertical="center" wrapText="1"/>
    </xf>
    <xf numFmtId="3" fontId="20" fillId="0" borderId="8" xfId="0" applyNumberFormat="1" applyFont="1" applyFill="1" applyBorder="1" applyAlignment="1">
      <alignment horizontal="center" vertical="center" wrapText="1"/>
    </xf>
    <xf numFmtId="0" fontId="21" fillId="0" borderId="36" xfId="0" applyFont="1" applyFill="1" applyBorder="1" applyAlignment="1">
      <alignment horizontal="center" vertical="center" wrapText="1"/>
    </xf>
    <xf numFmtId="0" fontId="21" fillId="0" borderId="40" xfId="0" applyFont="1" applyFill="1" applyBorder="1" applyAlignment="1">
      <alignment horizontal="center" vertical="center" wrapText="1"/>
    </xf>
    <xf numFmtId="0" fontId="21" fillId="0" borderId="28" xfId="0" applyFont="1" applyFill="1" applyBorder="1" applyAlignment="1">
      <alignment horizontal="center" vertical="center"/>
    </xf>
    <xf numFmtId="0" fontId="21" fillId="0" borderId="40" xfId="0" applyFont="1" applyFill="1" applyBorder="1" applyAlignment="1">
      <alignment horizontal="center" vertical="center"/>
    </xf>
    <xf numFmtId="0" fontId="21" fillId="0" borderId="16" xfId="0" applyFont="1" applyFill="1" applyBorder="1" applyAlignment="1">
      <alignment horizontal="center"/>
    </xf>
    <xf numFmtId="0" fontId="21" fillId="0" borderId="9" xfId="0" applyFont="1" applyFill="1" applyBorder="1" applyAlignment="1">
      <alignment horizontal="center"/>
    </xf>
    <xf numFmtId="3" fontId="20" fillId="0" borderId="19" xfId="0" applyNumberFormat="1" applyFont="1" applyFill="1" applyBorder="1" applyAlignment="1">
      <alignment horizontal="center"/>
    </xf>
    <xf numFmtId="3" fontId="20" fillId="0" borderId="30" xfId="0" applyNumberFormat="1" applyFont="1" applyFill="1" applyBorder="1" applyAlignment="1">
      <alignment horizontal="center"/>
    </xf>
    <xf numFmtId="0" fontId="21" fillId="0" borderId="15" xfId="0" applyFont="1" applyFill="1" applyBorder="1" applyAlignment="1">
      <alignment horizontal="center"/>
    </xf>
    <xf numFmtId="0" fontId="21" fillId="0" borderId="0" xfId="0" applyFont="1" applyFill="1" applyBorder="1" applyAlignment="1">
      <alignment horizontal="center"/>
    </xf>
    <xf numFmtId="0" fontId="21" fillId="0" borderId="39" xfId="0" applyFont="1" applyFill="1" applyBorder="1" applyAlignment="1">
      <alignment horizontal="center"/>
    </xf>
    <xf numFmtId="0" fontId="21" fillId="0" borderId="41" xfId="0" applyFont="1" applyFill="1" applyBorder="1" applyAlignment="1">
      <alignment horizontal="center"/>
    </xf>
    <xf numFmtId="0" fontId="21" fillId="0" borderId="35" xfId="0" applyFont="1" applyFill="1" applyBorder="1" applyAlignment="1">
      <alignment horizontal="center"/>
    </xf>
    <xf numFmtId="0" fontId="21" fillId="0" borderId="6" xfId="0" applyFont="1" applyFill="1" applyBorder="1" applyAlignment="1">
      <alignment horizontal="center"/>
    </xf>
    <xf numFmtId="3" fontId="20" fillId="0" borderId="0" xfId="0" applyNumberFormat="1" applyFont="1" applyFill="1" applyBorder="1" applyAlignment="1">
      <alignment horizontal="center"/>
    </xf>
    <xf numFmtId="0" fontId="21" fillId="0" borderId="33" xfId="0" applyFont="1" applyFill="1" applyBorder="1" applyAlignment="1">
      <alignment horizontal="center"/>
    </xf>
    <xf numFmtId="0" fontId="21" fillId="0" borderId="42" xfId="0" applyFont="1" applyFill="1" applyBorder="1" applyAlignment="1">
      <alignment horizontal="center"/>
    </xf>
    <xf numFmtId="0" fontId="21" fillId="0" borderId="43" xfId="0" applyFont="1" applyFill="1" applyBorder="1" applyAlignment="1">
      <alignment horizontal="center"/>
    </xf>
    <xf numFmtId="168" fontId="21" fillId="0" borderId="33" xfId="1" applyNumberFormat="1" applyFont="1" applyFill="1" applyBorder="1" applyAlignment="1">
      <alignment horizontal="center"/>
    </xf>
    <xf numFmtId="4" fontId="17" fillId="0" borderId="5" xfId="0" applyNumberFormat="1" applyFont="1" applyFill="1" applyBorder="1" applyAlignment="1">
      <alignment horizontal="center"/>
    </xf>
    <xf numFmtId="4" fontId="17" fillId="0" borderId="4" xfId="0" applyNumberFormat="1" applyFont="1" applyFill="1" applyBorder="1" applyAlignment="1">
      <alignment horizontal="center"/>
    </xf>
    <xf numFmtId="4" fontId="17" fillId="0" borderId="1" xfId="0" applyNumberFormat="1" applyFont="1" applyFill="1" applyBorder="1" applyAlignment="1">
      <alignment horizontal="center"/>
    </xf>
    <xf numFmtId="3" fontId="20" fillId="0" borderId="11" xfId="0" applyNumberFormat="1" applyFont="1" applyFill="1" applyBorder="1" applyAlignment="1">
      <alignment horizontal="center"/>
    </xf>
    <xf numFmtId="4" fontId="17" fillId="0" borderId="14" xfId="0" applyNumberFormat="1" applyFont="1" applyFill="1" applyBorder="1" applyAlignment="1">
      <alignment horizontal="center"/>
    </xf>
    <xf numFmtId="4" fontId="17" fillId="0" borderId="2" xfId="0" applyNumberFormat="1" applyFont="1" applyFill="1" applyBorder="1" applyAlignment="1">
      <alignment horizontal="center"/>
    </xf>
    <xf numFmtId="4" fontId="17" fillId="0" borderId="7" xfId="0" applyNumberFormat="1" applyFont="1" applyFill="1" applyBorder="1" applyAlignment="1">
      <alignment horizontal="center"/>
    </xf>
    <xf numFmtId="4" fontId="17" fillId="0" borderId="32" xfId="0" applyNumberFormat="1" applyFont="1" applyFill="1" applyBorder="1" applyAlignment="1">
      <alignment horizontal="center"/>
    </xf>
    <xf numFmtId="3" fontId="20" fillId="0" borderId="17" xfId="0" applyNumberFormat="1" applyFont="1" applyFill="1" applyBorder="1" applyAlignment="1">
      <alignment horizontal="center"/>
    </xf>
    <xf numFmtId="165" fontId="18" fillId="0" borderId="17" xfId="0" applyNumberFormat="1" applyFont="1" applyFill="1" applyBorder="1" applyAlignment="1">
      <alignment horizontal="center"/>
    </xf>
    <xf numFmtId="165" fontId="17" fillId="0" borderId="14" xfId="0" applyNumberFormat="1" applyFont="1" applyFill="1" applyBorder="1" applyAlignment="1">
      <alignment horizontal="center"/>
    </xf>
    <xf numFmtId="165" fontId="21" fillId="0" borderId="3" xfId="0" applyNumberFormat="1" applyFont="1" applyFill="1" applyBorder="1" applyAlignment="1">
      <alignment horizontal="center"/>
    </xf>
    <xf numFmtId="165" fontId="17" fillId="0" borderId="34" xfId="0" applyNumberFormat="1" applyFont="1" applyFill="1" applyBorder="1" applyAlignment="1">
      <alignment horizontal="center"/>
    </xf>
    <xf numFmtId="165" fontId="17" fillId="0" borderId="32" xfId="0" applyNumberFormat="1" applyFont="1" applyFill="1" applyBorder="1" applyAlignment="1">
      <alignment horizontal="center"/>
    </xf>
    <xf numFmtId="165" fontId="18" fillId="0" borderId="2" xfId="0" applyNumberFormat="1" applyFont="1" applyFill="1" applyBorder="1" applyAlignment="1">
      <alignment horizontal="center"/>
    </xf>
    <xf numFmtId="4" fontId="17" fillId="0" borderId="15" xfId="0" applyNumberFormat="1" applyFont="1" applyFill="1" applyBorder="1" applyAlignment="1">
      <alignment horizontal="center"/>
    </xf>
    <xf numFmtId="165" fontId="17" fillId="0" borderId="15" xfId="0" applyNumberFormat="1" applyFont="1" applyFill="1" applyBorder="1" applyAlignment="1">
      <alignment horizontal="center"/>
    </xf>
    <xf numFmtId="165" fontId="18" fillId="0" borderId="0" xfId="0" applyNumberFormat="1" applyFont="1" applyFill="1" applyBorder="1" applyAlignment="1">
      <alignment horizontal="center"/>
    </xf>
    <xf numFmtId="165" fontId="21" fillId="0" borderId="33" xfId="0" applyNumberFormat="1" applyFont="1" applyFill="1" applyBorder="1" applyAlignment="1">
      <alignment horizontal="center"/>
    </xf>
    <xf numFmtId="165" fontId="17" fillId="0" borderId="42" xfId="0" applyNumberFormat="1" applyFont="1" applyFill="1" applyBorder="1" applyAlignment="1">
      <alignment horizontal="center"/>
    </xf>
    <xf numFmtId="165" fontId="17" fillId="0" borderId="5" xfId="0" applyNumberFormat="1" applyFont="1" applyFill="1" applyBorder="1" applyAlignment="1">
      <alignment horizontal="center"/>
    </xf>
    <xf numFmtId="165" fontId="18" fillId="0" borderId="18" xfId="0" applyNumberFormat="1" applyFont="1" applyFill="1" applyBorder="1" applyAlignment="1">
      <alignment horizontal="center"/>
    </xf>
    <xf numFmtId="165" fontId="21" fillId="0" borderId="4" xfId="0" applyNumberFormat="1" applyFont="1" applyFill="1" applyBorder="1" applyAlignment="1">
      <alignment horizontal="center"/>
    </xf>
    <xf numFmtId="165" fontId="17" fillId="0" borderId="44" xfId="0" applyNumberFormat="1" applyFont="1" applyFill="1" applyBorder="1" applyAlignment="1">
      <alignment horizontal="center"/>
    </xf>
    <xf numFmtId="165" fontId="17" fillId="0" borderId="37" xfId="0" applyNumberFormat="1" applyFont="1" applyFill="1" applyBorder="1" applyAlignment="1">
      <alignment horizontal="center"/>
    </xf>
    <xf numFmtId="3" fontId="20" fillId="0" borderId="10" xfId="0" applyNumberFormat="1" applyFont="1" applyFill="1" applyBorder="1" applyAlignment="1">
      <alignment horizontal="center"/>
    </xf>
    <xf numFmtId="165" fontId="21" fillId="0" borderId="43" xfId="0" applyNumberFormat="1" applyFont="1" applyFill="1" applyBorder="1" applyAlignment="1">
      <alignment horizontal="center"/>
    </xf>
    <xf numFmtId="165" fontId="17" fillId="0" borderId="4" xfId="0" applyNumberFormat="1" applyFont="1" applyFill="1" applyBorder="1" applyAlignment="1">
      <alignment horizontal="center"/>
    </xf>
    <xf numFmtId="0" fontId="21" fillId="0" borderId="0" xfId="0" applyFont="1" applyFill="1" applyBorder="1" applyAlignment="1">
      <alignment horizontal="left"/>
    </xf>
    <xf numFmtId="3" fontId="20" fillId="0" borderId="0" xfId="0" applyNumberFormat="1" applyFont="1" applyFill="1" applyBorder="1" applyAlignment="1">
      <alignment horizontal="left"/>
    </xf>
    <xf numFmtId="0" fontId="21" fillId="0" borderId="0" xfId="0" applyFont="1" applyFill="1" applyAlignment="1">
      <alignment horizontal="left"/>
    </xf>
    <xf numFmtId="0" fontId="21" fillId="0" borderId="0" xfId="0" applyFont="1"/>
    <xf numFmtId="0" fontId="4" fillId="0" borderId="0" xfId="0" applyFont="1" applyFill="1" applyAlignment="1">
      <alignment horizontal="center"/>
    </xf>
    <xf numFmtId="0" fontId="17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center"/>
    </xf>
    <xf numFmtId="0" fontId="19" fillId="0" borderId="0" xfId="0" applyFont="1" applyFill="1" applyBorder="1" applyAlignment="1">
      <alignment horizontal="left"/>
    </xf>
    <xf numFmtId="1" fontId="19" fillId="0" borderId="11" xfId="0" applyNumberFormat="1" applyFont="1" applyFill="1" applyBorder="1" applyAlignment="1">
      <alignment horizontal="right" wrapText="1"/>
    </xf>
    <xf numFmtId="1" fontId="12" fillId="0" borderId="10" xfId="0" applyNumberFormat="1" applyFont="1" applyFill="1" applyBorder="1" applyAlignment="1">
      <alignment horizontal="right"/>
    </xf>
    <xf numFmtId="0" fontId="21" fillId="0" borderId="19" xfId="0" applyFont="1" applyFill="1" applyBorder="1" applyAlignment="1">
      <alignment horizontal="center"/>
    </xf>
    <xf numFmtId="4" fontId="17" fillId="0" borderId="45" xfId="0" applyNumberFormat="1" applyFont="1" applyFill="1" applyBorder="1" applyAlignment="1">
      <alignment horizontal="center"/>
    </xf>
    <xf numFmtId="4" fontId="18" fillId="0" borderId="21" xfId="0" applyNumberFormat="1" applyFont="1" applyFill="1" applyBorder="1" applyAlignment="1">
      <alignment horizontal="center"/>
    </xf>
    <xf numFmtId="3" fontId="20" fillId="0" borderId="22" xfId="0" applyNumberFormat="1" applyFont="1" applyFill="1" applyBorder="1" applyAlignment="1">
      <alignment horizontal="center"/>
    </xf>
    <xf numFmtId="3" fontId="20" fillId="0" borderId="13" xfId="0" applyNumberFormat="1" applyFont="1" applyFill="1" applyBorder="1" applyAlignment="1">
      <alignment horizontal="center"/>
    </xf>
    <xf numFmtId="165" fontId="17" fillId="0" borderId="45" xfId="0" applyNumberFormat="1" applyFont="1" applyFill="1" applyBorder="1" applyAlignment="1">
      <alignment horizontal="center"/>
    </xf>
    <xf numFmtId="165" fontId="18" fillId="0" borderId="22" xfId="0" applyNumberFormat="1" applyFont="1" applyFill="1" applyBorder="1" applyAlignment="1">
      <alignment horizontal="center"/>
    </xf>
    <xf numFmtId="165" fontId="21" fillId="0" borderId="46" xfId="0" applyNumberFormat="1" applyFont="1" applyFill="1" applyBorder="1" applyAlignment="1">
      <alignment horizontal="center"/>
    </xf>
    <xf numFmtId="165" fontId="17" fillId="0" borderId="47" xfId="0" applyNumberFormat="1" applyFont="1" applyFill="1" applyBorder="1" applyAlignment="1">
      <alignment horizontal="center"/>
    </xf>
    <xf numFmtId="165" fontId="21" fillId="0" borderId="48" xfId="0" applyNumberFormat="1" applyFont="1" applyFill="1" applyBorder="1" applyAlignment="1">
      <alignment horizontal="center"/>
    </xf>
    <xf numFmtId="165" fontId="3" fillId="0" borderId="38" xfId="0" applyNumberFormat="1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/>
    </xf>
    <xf numFmtId="0" fontId="4" fillId="0" borderId="30" xfId="0" applyFont="1" applyFill="1" applyBorder="1" applyAlignment="1">
      <alignment horizontal="center"/>
    </xf>
    <xf numFmtId="165" fontId="4" fillId="0" borderId="12" xfId="0" applyNumberFormat="1" applyFont="1" applyFill="1" applyBorder="1" applyAlignment="1">
      <alignment horizontal="center"/>
    </xf>
    <xf numFmtId="4" fontId="3" fillId="0" borderId="12" xfId="0" applyNumberFormat="1" applyFont="1" applyFill="1" applyBorder="1" applyAlignment="1">
      <alignment horizontal="center"/>
    </xf>
    <xf numFmtId="165" fontId="4" fillId="0" borderId="30" xfId="0" applyNumberFormat="1" applyFont="1" applyFill="1" applyBorder="1" applyAlignment="1">
      <alignment horizontal="center"/>
    </xf>
    <xf numFmtId="165" fontId="4" fillId="0" borderId="11" xfId="0" applyNumberFormat="1" applyFont="1" applyFill="1" applyBorder="1" applyAlignment="1">
      <alignment horizontal="center"/>
    </xf>
    <xf numFmtId="165" fontId="4" fillId="0" borderId="13" xfId="0" applyNumberFormat="1" applyFont="1" applyFill="1" applyBorder="1" applyAlignment="1">
      <alignment horizontal="center"/>
    </xf>
    <xf numFmtId="4" fontId="17" fillId="0" borderId="14" xfId="0" applyNumberFormat="1" applyFont="1" applyFill="1" applyBorder="1" applyAlignment="1">
      <alignment horizontal="center" vertical="center"/>
    </xf>
    <xf numFmtId="4" fontId="18" fillId="0" borderId="3" xfId="0" applyNumberFormat="1" applyFont="1" applyFill="1" applyBorder="1" applyAlignment="1">
      <alignment horizontal="center" vertical="center"/>
    </xf>
    <xf numFmtId="3" fontId="20" fillId="0" borderId="12" xfId="0" applyNumberFormat="1" applyFont="1" applyFill="1" applyBorder="1" applyAlignment="1">
      <alignment horizontal="center" vertical="center"/>
    </xf>
    <xf numFmtId="165" fontId="17" fillId="0" borderId="14" xfId="0" applyNumberFormat="1" applyFont="1" applyFill="1" applyBorder="1" applyAlignment="1">
      <alignment horizontal="center" vertical="center"/>
    </xf>
    <xf numFmtId="165" fontId="18" fillId="0" borderId="2" xfId="0" applyNumberFormat="1" applyFont="1" applyFill="1" applyBorder="1" applyAlignment="1">
      <alignment horizontal="center" vertical="center"/>
    </xf>
    <xf numFmtId="165" fontId="21" fillId="0" borderId="7" xfId="0" applyNumberFormat="1" applyFont="1" applyFill="1" applyBorder="1" applyAlignment="1">
      <alignment horizontal="center" vertical="center"/>
    </xf>
    <xf numFmtId="165" fontId="18" fillId="0" borderId="34" xfId="0" applyNumberFormat="1" applyFont="1" applyFill="1" applyBorder="1" applyAlignment="1">
      <alignment horizontal="center" vertical="center"/>
    </xf>
    <xf numFmtId="165" fontId="17" fillId="0" borderId="32" xfId="0" applyNumberFormat="1" applyFont="1" applyFill="1" applyBorder="1" applyAlignment="1">
      <alignment horizontal="center" vertical="center"/>
    </xf>
    <xf numFmtId="165" fontId="4" fillId="0" borderId="12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165" fontId="3" fillId="0" borderId="20" xfId="0" applyNumberFormat="1" applyFont="1" applyFill="1" applyBorder="1" applyAlignment="1">
      <alignment horizontal="center" vertical="center"/>
    </xf>
    <xf numFmtId="4" fontId="3" fillId="0" borderId="12" xfId="0" applyNumberFormat="1" applyFont="1" applyFill="1" applyBorder="1" applyAlignment="1">
      <alignment horizontal="center" vertical="center"/>
    </xf>
    <xf numFmtId="3" fontId="20" fillId="0" borderId="17" xfId="0" applyNumberFormat="1" applyFont="1" applyFill="1" applyBorder="1" applyAlignment="1">
      <alignment horizontal="center" vertical="center"/>
    </xf>
    <xf numFmtId="1" fontId="9" fillId="0" borderId="30" xfId="0" applyNumberFormat="1" applyFont="1" applyFill="1" applyBorder="1" applyAlignment="1">
      <alignment horizontal="right"/>
    </xf>
    <xf numFmtId="165" fontId="22" fillId="0" borderId="24" xfId="0" applyNumberFormat="1" applyFont="1" applyFill="1" applyBorder="1" applyAlignment="1">
      <alignment horizontal="center"/>
    </xf>
    <xf numFmtId="165" fontId="17" fillId="0" borderId="25" xfId="0" applyNumberFormat="1" applyFont="1" applyFill="1" applyBorder="1" applyAlignment="1">
      <alignment horizontal="center"/>
    </xf>
    <xf numFmtId="0" fontId="24" fillId="0" borderId="2" xfId="0" applyFont="1" applyBorder="1" applyAlignment="1">
      <alignment horizontal="right" wrapText="1"/>
    </xf>
    <xf numFmtId="4" fontId="18" fillId="0" borderId="7" xfId="0" applyNumberFormat="1" applyFont="1" applyFill="1" applyBorder="1" applyAlignment="1">
      <alignment horizontal="center" vertical="center"/>
    </xf>
    <xf numFmtId="165" fontId="18" fillId="0" borderId="17" xfId="0" applyNumberFormat="1" applyFont="1" applyFill="1" applyBorder="1" applyAlignment="1">
      <alignment horizontal="center" vertical="center"/>
    </xf>
    <xf numFmtId="165" fontId="21" fillId="0" borderId="3" xfId="0" applyNumberFormat="1" applyFont="1" applyFill="1" applyBorder="1" applyAlignment="1">
      <alignment horizontal="center" vertical="center"/>
    </xf>
    <xf numFmtId="165" fontId="20" fillId="0" borderId="12" xfId="0" applyNumberFormat="1" applyFont="1" applyFill="1" applyBorder="1" applyAlignment="1">
      <alignment horizontal="center" vertical="center"/>
    </xf>
    <xf numFmtId="1" fontId="13" fillId="0" borderId="11" xfId="0" applyNumberFormat="1" applyFont="1" applyFill="1" applyBorder="1" applyAlignment="1">
      <alignment horizontal="right"/>
    </xf>
    <xf numFmtId="165" fontId="17" fillId="0" borderId="12" xfId="0" applyNumberFormat="1" applyFont="1" applyFill="1" applyBorder="1" applyAlignment="1">
      <alignment horizontal="center"/>
    </xf>
    <xf numFmtId="4" fontId="17" fillId="0" borderId="6" xfId="0" applyNumberFormat="1" applyFont="1" applyFill="1" applyBorder="1" applyAlignment="1">
      <alignment horizontal="center"/>
    </xf>
    <xf numFmtId="165" fontId="17" fillId="0" borderId="43" xfId="0" applyNumberFormat="1" applyFont="1" applyFill="1" applyBorder="1" applyAlignment="1">
      <alignment horizontal="center"/>
    </xf>
    <xf numFmtId="3" fontId="20" fillId="0" borderId="18" xfId="0" applyNumberFormat="1" applyFont="1" applyFill="1" applyBorder="1" applyAlignment="1">
      <alignment horizontal="center"/>
    </xf>
    <xf numFmtId="4" fontId="17" fillId="0" borderId="2" xfId="0" applyNumberFormat="1" applyFont="1" applyFill="1" applyBorder="1" applyAlignment="1">
      <alignment horizontal="center" vertical="center"/>
    </xf>
    <xf numFmtId="1" fontId="19" fillId="0" borderId="12" xfId="0" applyNumberFormat="1" applyFont="1" applyFill="1" applyBorder="1" applyAlignment="1">
      <alignment horizontal="right" wrapText="1"/>
    </xf>
    <xf numFmtId="166" fontId="17" fillId="0" borderId="14" xfId="0" applyNumberFormat="1" applyFont="1" applyFill="1" applyBorder="1" applyAlignment="1">
      <alignment horizontal="center" vertical="center"/>
    </xf>
    <xf numFmtId="166" fontId="18" fillId="0" borderId="7" xfId="0" applyNumberFormat="1" applyFont="1" applyFill="1" applyBorder="1" applyAlignment="1">
      <alignment horizontal="center" vertical="center"/>
    </xf>
    <xf numFmtId="167" fontId="17" fillId="0" borderId="14" xfId="0" applyNumberFormat="1" applyFont="1" applyFill="1" applyBorder="1" applyAlignment="1">
      <alignment horizontal="center" vertical="center"/>
    </xf>
    <xf numFmtId="167" fontId="18" fillId="0" borderId="7" xfId="0" applyNumberFormat="1" applyFont="1" applyFill="1" applyBorder="1" applyAlignment="1">
      <alignment horizontal="center" vertical="center"/>
    </xf>
    <xf numFmtId="165" fontId="0" fillId="0" borderId="0" xfId="0" applyNumberFormat="1" applyFill="1" applyAlignment="1">
      <alignment horizontal="center"/>
    </xf>
    <xf numFmtId="4" fontId="21" fillId="0" borderId="14" xfId="0" applyNumberFormat="1" applyFont="1" applyFill="1" applyBorder="1" applyAlignment="1">
      <alignment horizontal="center"/>
    </xf>
    <xf numFmtId="4" fontId="21" fillId="0" borderId="7" xfId="0" applyNumberFormat="1" applyFont="1" applyFill="1" applyBorder="1" applyAlignment="1">
      <alignment horizontal="center"/>
    </xf>
    <xf numFmtId="3" fontId="25" fillId="0" borderId="17" xfId="0" applyNumberFormat="1" applyFont="1" applyFill="1" applyBorder="1" applyAlignment="1">
      <alignment horizontal="center"/>
    </xf>
    <xf numFmtId="3" fontId="25" fillId="0" borderId="11" xfId="0" applyNumberFormat="1" applyFont="1" applyFill="1" applyBorder="1" applyAlignment="1">
      <alignment horizontal="center"/>
    </xf>
    <xf numFmtId="165" fontId="21" fillId="0" borderId="20" xfId="0" applyNumberFormat="1" applyFont="1" applyFill="1" applyBorder="1" applyAlignment="1">
      <alignment horizontal="center" vertical="center"/>
    </xf>
    <xf numFmtId="165" fontId="21" fillId="0" borderId="5" xfId="0" applyNumberFormat="1" applyFont="1" applyFill="1" applyBorder="1" applyAlignment="1">
      <alignment horizontal="center"/>
    </xf>
    <xf numFmtId="165" fontId="21" fillId="0" borderId="18" xfId="0" applyNumberFormat="1" applyFont="1" applyFill="1" applyBorder="1" applyAlignment="1">
      <alignment horizontal="center"/>
    </xf>
    <xf numFmtId="165" fontId="21" fillId="0" borderId="14" xfId="0" applyNumberFormat="1" applyFont="1" applyFill="1" applyBorder="1" applyAlignment="1">
      <alignment horizontal="center"/>
    </xf>
    <xf numFmtId="165" fontId="21" fillId="0" borderId="37" xfId="0" applyNumberFormat="1" applyFont="1" applyFill="1" applyBorder="1" applyAlignment="1">
      <alignment horizontal="center"/>
    </xf>
    <xf numFmtId="4" fontId="19" fillId="0" borderId="20" xfId="0" applyNumberFormat="1" applyFont="1" applyFill="1" applyBorder="1" applyAlignment="1">
      <alignment horizontal="left" wrapText="1"/>
    </xf>
    <xf numFmtId="4" fontId="19" fillId="0" borderId="17" xfId="0" applyNumberFormat="1" applyFont="1" applyFill="1" applyBorder="1" applyAlignment="1">
      <alignment horizontal="left" wrapText="1"/>
    </xf>
  </cellXfs>
  <cellStyles count="3">
    <cellStyle name="Čárka" xfId="1" builtinId="3"/>
    <cellStyle name="Normální" xfId="0" builtinId="0"/>
    <cellStyle name="Normální 2" xfId="2" xr:uid="{00000000-0005-0000-0000-000002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10000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FF99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13" Type="http://schemas.openxmlformats.org/officeDocument/2006/relationships/printerSettings" Target="../printerSettings/printerSettings13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12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5"/>
  <sheetViews>
    <sheetView tabSelected="1" zoomScale="90" zoomScaleNormal="9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E8" sqref="E8"/>
    </sheetView>
  </sheetViews>
  <sheetFormatPr defaultRowHeight="12.75" outlineLevelCol="1" x14ac:dyDescent="0.2"/>
  <cols>
    <col min="1" max="1" width="55.140625" style="3" customWidth="1"/>
    <col min="2" max="2" width="8.7109375" style="27" customWidth="1"/>
    <col min="3" max="3" width="9.42578125" style="27" customWidth="1"/>
    <col min="4" max="4" width="8.42578125" style="28" customWidth="1"/>
    <col min="5" max="5" width="8.5703125" style="28" customWidth="1"/>
    <col min="6" max="6" width="12.42578125" style="27" customWidth="1" outlineLevel="1"/>
    <col min="7" max="7" width="10.140625" style="27" customWidth="1" outlineLevel="1"/>
    <col min="8" max="8" width="11.42578125" style="27" customWidth="1" outlineLevel="1"/>
    <col min="9" max="9" width="11.5703125" style="27" customWidth="1" outlineLevel="1"/>
    <col min="10" max="10" width="9.5703125" style="27" customWidth="1" outlineLevel="1"/>
    <col min="11" max="11" width="9.85546875" style="2" customWidth="1" outlineLevel="1"/>
    <col min="12" max="12" width="12.140625" style="2" customWidth="1"/>
    <col min="13" max="13" width="2" customWidth="1"/>
  </cols>
  <sheetData>
    <row r="1" spans="1:13" ht="16.5" thickBot="1" x14ac:dyDescent="0.25">
      <c r="A1" s="21" t="s">
        <v>59</v>
      </c>
      <c r="L1" s="89" t="s">
        <v>34</v>
      </c>
    </row>
    <row r="2" spans="1:13" ht="13.5" thickBot="1" x14ac:dyDescent="0.25">
      <c r="A2" s="12"/>
      <c r="B2" s="29" t="s">
        <v>63</v>
      </c>
      <c r="C2" s="30"/>
      <c r="D2" s="31"/>
      <c r="E2" s="31"/>
      <c r="F2" s="32" t="s">
        <v>64</v>
      </c>
      <c r="G2" s="33"/>
      <c r="H2" s="33"/>
      <c r="I2" s="33"/>
      <c r="J2" s="33"/>
      <c r="K2" s="24"/>
      <c r="L2" s="25"/>
    </row>
    <row r="3" spans="1:13" s="1" customFormat="1" ht="39" thickBot="1" x14ac:dyDescent="0.25">
      <c r="A3" s="14" t="s">
        <v>10</v>
      </c>
      <c r="B3" s="34" t="s">
        <v>61</v>
      </c>
      <c r="C3" s="35" t="s">
        <v>62</v>
      </c>
      <c r="D3" s="36" t="s">
        <v>19</v>
      </c>
      <c r="E3" s="37" t="s">
        <v>20</v>
      </c>
      <c r="F3" s="38" t="s">
        <v>11</v>
      </c>
      <c r="G3" s="39" t="s">
        <v>12</v>
      </c>
      <c r="H3" s="35" t="s">
        <v>13</v>
      </c>
      <c r="I3" s="40" t="s">
        <v>14</v>
      </c>
      <c r="J3" s="41" t="s">
        <v>15</v>
      </c>
      <c r="K3" s="16" t="s">
        <v>26</v>
      </c>
      <c r="L3" s="107" t="s">
        <v>16</v>
      </c>
      <c r="M3" s="13"/>
    </row>
    <row r="4" spans="1:13" ht="15.75" x14ac:dyDescent="0.25">
      <c r="A4" s="95" t="s">
        <v>60</v>
      </c>
      <c r="B4" s="42"/>
      <c r="C4" s="43"/>
      <c r="D4" s="44"/>
      <c r="E4" s="82"/>
      <c r="F4" s="42"/>
      <c r="G4" s="96"/>
      <c r="H4" s="48"/>
      <c r="I4" s="49"/>
      <c r="J4" s="50"/>
      <c r="K4" s="17"/>
      <c r="L4" s="108"/>
    </row>
    <row r="5" spans="1:13" ht="13.5" customHeight="1" x14ac:dyDescent="0.2">
      <c r="A5" s="4" t="s">
        <v>4</v>
      </c>
      <c r="B5" s="46"/>
      <c r="C5" s="51"/>
      <c r="D5" s="52"/>
      <c r="E5" s="45"/>
      <c r="F5" s="46"/>
      <c r="G5" s="47"/>
      <c r="H5" s="53"/>
      <c r="I5" s="54"/>
      <c r="J5" s="55"/>
      <c r="K5" s="18"/>
      <c r="L5" s="109"/>
    </row>
    <row r="6" spans="1:13" ht="14.25" x14ac:dyDescent="0.2">
      <c r="A6" s="136" t="s">
        <v>3</v>
      </c>
      <c r="B6" s="46"/>
      <c r="C6" s="51"/>
      <c r="D6" s="52"/>
      <c r="E6" s="45"/>
      <c r="F6" s="46"/>
      <c r="G6" s="47"/>
      <c r="H6" s="56"/>
      <c r="I6" s="54"/>
      <c r="J6" s="55"/>
      <c r="K6" s="18"/>
      <c r="L6" s="109"/>
    </row>
    <row r="7" spans="1:13" ht="25.5" x14ac:dyDescent="0.2">
      <c r="A7" s="94" t="s">
        <v>58</v>
      </c>
      <c r="B7" s="115">
        <v>18.34</v>
      </c>
      <c r="C7" s="116" t="s">
        <v>28</v>
      </c>
      <c r="D7" s="117">
        <v>46880</v>
      </c>
      <c r="E7" s="117" t="s">
        <v>5</v>
      </c>
      <c r="F7" s="118">
        <f>ROUND(D7/B7*12,1)</f>
        <v>30673.9</v>
      </c>
      <c r="G7" s="141" t="s">
        <v>28</v>
      </c>
      <c r="H7" s="120">
        <f t="shared" ref="H7" si="0">SUM(F7:G7)</f>
        <v>30673.9</v>
      </c>
      <c r="I7" s="121">
        <f>ROUND(H7*0.338,1)</f>
        <v>10367.799999999999</v>
      </c>
      <c r="J7" s="122">
        <f t="shared" ref="J7" si="1">ROUND(H7*0.02,1)</f>
        <v>613.5</v>
      </c>
      <c r="K7" s="125">
        <v>120</v>
      </c>
      <c r="L7" s="123">
        <f>SUM(H7:K7)</f>
        <v>41775.199999999997</v>
      </c>
      <c r="M7" s="124"/>
    </row>
    <row r="8" spans="1:13" ht="14.25" x14ac:dyDescent="0.2">
      <c r="A8" s="7" t="s">
        <v>43</v>
      </c>
      <c r="B8" s="61" t="s">
        <v>29</v>
      </c>
      <c r="C8" s="58" t="s">
        <v>27</v>
      </c>
      <c r="D8" s="65" t="s">
        <v>5</v>
      </c>
      <c r="E8" s="117">
        <v>20686</v>
      </c>
      <c r="F8" s="61" t="s">
        <v>29</v>
      </c>
      <c r="G8" s="62" t="s">
        <v>27</v>
      </c>
      <c r="H8" s="63" t="s">
        <v>27</v>
      </c>
      <c r="I8" s="61" t="s">
        <v>27</v>
      </c>
      <c r="J8" s="64" t="s">
        <v>27</v>
      </c>
      <c r="K8" s="125">
        <v>33</v>
      </c>
      <c r="L8" s="126" t="s">
        <v>18</v>
      </c>
      <c r="M8" s="124"/>
    </row>
    <row r="9" spans="1:13" ht="14.25" x14ac:dyDescent="0.2">
      <c r="A9" s="5" t="s">
        <v>9</v>
      </c>
      <c r="B9" s="61" t="s">
        <v>27</v>
      </c>
      <c r="C9" s="58" t="s">
        <v>27</v>
      </c>
      <c r="D9" s="117">
        <v>40760</v>
      </c>
      <c r="E9" s="117">
        <v>20686</v>
      </c>
      <c r="F9" s="61" t="s">
        <v>27</v>
      </c>
      <c r="G9" s="62" t="s">
        <v>27</v>
      </c>
      <c r="H9" s="63" t="s">
        <v>27</v>
      </c>
      <c r="I9" s="61" t="s">
        <v>27</v>
      </c>
      <c r="J9" s="64" t="s">
        <v>27</v>
      </c>
      <c r="K9" s="125">
        <v>22</v>
      </c>
      <c r="L9" s="126" t="s">
        <v>18</v>
      </c>
      <c r="M9" s="124"/>
    </row>
    <row r="10" spans="1:13" ht="50.25" customHeight="1" x14ac:dyDescent="0.2">
      <c r="A10" s="94" t="s">
        <v>46</v>
      </c>
      <c r="B10" s="115">
        <v>6.28</v>
      </c>
      <c r="C10" s="132">
        <v>10.73</v>
      </c>
      <c r="D10" s="127">
        <v>41459</v>
      </c>
      <c r="E10" s="117">
        <v>23544</v>
      </c>
      <c r="F10" s="118">
        <f>ROUND(D10/B10*12,1)</f>
        <v>79221</v>
      </c>
      <c r="G10" s="119">
        <f>ROUND(E10/C10*12,1)</f>
        <v>26330.7</v>
      </c>
      <c r="H10" s="120">
        <f t="shared" ref="H10:H11" si="2">SUM(F10:G10)</f>
        <v>105551.7</v>
      </c>
      <c r="I10" s="121">
        <f t="shared" ref="I10:I11" si="3">ROUND(H10*0.338,1)</f>
        <v>35676.5</v>
      </c>
      <c r="J10" s="122">
        <f t="shared" ref="J10:J11" si="4">ROUND(H10*0.02,1)</f>
        <v>2111</v>
      </c>
      <c r="K10" s="125">
        <v>900</v>
      </c>
      <c r="L10" s="123">
        <f>SUM(H10:K10)</f>
        <v>144239.20000000001</v>
      </c>
      <c r="M10" s="124"/>
    </row>
    <row r="11" spans="1:13" ht="38.25" x14ac:dyDescent="0.2">
      <c r="A11" s="94" t="s">
        <v>47</v>
      </c>
      <c r="B11" s="115">
        <v>8.06</v>
      </c>
      <c r="C11" s="132">
        <v>12.26</v>
      </c>
      <c r="D11" s="127">
        <v>41459</v>
      </c>
      <c r="E11" s="117">
        <v>23544</v>
      </c>
      <c r="F11" s="118">
        <f>ROUND(D11/B11*12,1)</f>
        <v>61725.599999999999</v>
      </c>
      <c r="G11" s="119">
        <f>ROUND(E11/C11*12,1)</f>
        <v>23044.7</v>
      </c>
      <c r="H11" s="120">
        <f t="shared" si="2"/>
        <v>84770.3</v>
      </c>
      <c r="I11" s="121">
        <f t="shared" si="3"/>
        <v>28652.400000000001</v>
      </c>
      <c r="J11" s="122">
        <f t="shared" si="4"/>
        <v>1695.4</v>
      </c>
      <c r="K11" s="125">
        <v>500</v>
      </c>
      <c r="L11" s="123">
        <f>SUM(H11:K11)</f>
        <v>115618.1</v>
      </c>
      <c r="M11" s="124"/>
    </row>
    <row r="12" spans="1:13" ht="14.25" x14ac:dyDescent="0.2">
      <c r="A12" s="7" t="s">
        <v>44</v>
      </c>
      <c r="B12" s="61" t="s">
        <v>27</v>
      </c>
      <c r="C12" s="22">
        <v>29.37</v>
      </c>
      <c r="D12" s="65">
        <v>42590</v>
      </c>
      <c r="E12" s="26">
        <v>23388</v>
      </c>
      <c r="F12" s="61" t="s">
        <v>27</v>
      </c>
      <c r="G12" s="71">
        <f>ROUND(E12/C12*12,1)</f>
        <v>9555.9</v>
      </c>
      <c r="H12" s="63" t="s">
        <v>27</v>
      </c>
      <c r="I12" s="61" t="s">
        <v>27</v>
      </c>
      <c r="J12" s="64" t="s">
        <v>27</v>
      </c>
      <c r="K12" s="125">
        <v>300</v>
      </c>
      <c r="L12" s="111" t="s">
        <v>18</v>
      </c>
    </row>
    <row r="13" spans="1:13" ht="14.25" x14ac:dyDescent="0.2">
      <c r="A13" s="7" t="s">
        <v>45</v>
      </c>
      <c r="B13" s="61" t="s">
        <v>27</v>
      </c>
      <c r="C13" s="22">
        <v>29.37</v>
      </c>
      <c r="D13" s="65">
        <v>42590</v>
      </c>
      <c r="E13" s="26">
        <v>23388</v>
      </c>
      <c r="F13" s="61" t="s">
        <v>27</v>
      </c>
      <c r="G13" s="71">
        <f>ROUND(E13/C13*12,1)</f>
        <v>9555.9</v>
      </c>
      <c r="H13" s="63" t="s">
        <v>27</v>
      </c>
      <c r="I13" s="61" t="s">
        <v>27</v>
      </c>
      <c r="J13" s="64" t="s">
        <v>27</v>
      </c>
      <c r="K13" s="125">
        <v>300</v>
      </c>
      <c r="L13" s="111" t="s">
        <v>18</v>
      </c>
    </row>
    <row r="14" spans="1:13" ht="14.25" x14ac:dyDescent="0.2">
      <c r="A14" s="6" t="s">
        <v>21</v>
      </c>
      <c r="B14" s="61" t="s">
        <v>29</v>
      </c>
      <c r="C14" s="58" t="s">
        <v>27</v>
      </c>
      <c r="D14" s="65" t="s">
        <v>5</v>
      </c>
      <c r="E14" s="26">
        <v>23603</v>
      </c>
      <c r="F14" s="61" t="s">
        <v>29</v>
      </c>
      <c r="G14" s="62" t="s">
        <v>27</v>
      </c>
      <c r="H14" s="63" t="s">
        <v>27</v>
      </c>
      <c r="I14" s="61" t="s">
        <v>27</v>
      </c>
      <c r="J14" s="64" t="s">
        <v>27</v>
      </c>
      <c r="K14" s="125">
        <v>99</v>
      </c>
      <c r="L14" s="111" t="s">
        <v>18</v>
      </c>
    </row>
    <row r="15" spans="1:13" ht="14.25" x14ac:dyDescent="0.2">
      <c r="A15" s="6" t="s">
        <v>22</v>
      </c>
      <c r="B15" s="61" t="s">
        <v>29</v>
      </c>
      <c r="C15" s="58" t="s">
        <v>27</v>
      </c>
      <c r="D15" s="65" t="s">
        <v>5</v>
      </c>
      <c r="E15" s="26">
        <v>23603</v>
      </c>
      <c r="F15" s="61" t="s">
        <v>29</v>
      </c>
      <c r="G15" s="62" t="s">
        <v>27</v>
      </c>
      <c r="H15" s="63" t="s">
        <v>27</v>
      </c>
      <c r="I15" s="61" t="s">
        <v>27</v>
      </c>
      <c r="J15" s="64" t="s">
        <v>27</v>
      </c>
      <c r="K15" s="125">
        <v>88</v>
      </c>
      <c r="L15" s="111" t="s">
        <v>18</v>
      </c>
    </row>
    <row r="16" spans="1:13" ht="14.25" x14ac:dyDescent="0.2">
      <c r="A16" s="5" t="s">
        <v>0</v>
      </c>
      <c r="B16" s="61" t="s">
        <v>29</v>
      </c>
      <c r="C16" s="58" t="s">
        <v>27</v>
      </c>
      <c r="D16" s="65" t="s">
        <v>5</v>
      </c>
      <c r="E16" s="26">
        <v>23302</v>
      </c>
      <c r="F16" s="61" t="s">
        <v>29</v>
      </c>
      <c r="G16" s="62" t="s">
        <v>27</v>
      </c>
      <c r="H16" s="63" t="s">
        <v>27</v>
      </c>
      <c r="I16" s="61" t="s">
        <v>27</v>
      </c>
      <c r="J16" s="64" t="s">
        <v>27</v>
      </c>
      <c r="K16" s="125">
        <v>61</v>
      </c>
      <c r="L16" s="111" t="s">
        <v>18</v>
      </c>
    </row>
    <row r="17" spans="1:12" ht="32.25" customHeight="1" x14ac:dyDescent="0.2">
      <c r="A17" s="5"/>
      <c r="B17" s="157" t="s">
        <v>38</v>
      </c>
      <c r="C17" s="158"/>
      <c r="D17" s="158"/>
      <c r="E17" s="158"/>
      <c r="F17" s="158"/>
      <c r="G17" s="158"/>
      <c r="H17" s="158"/>
      <c r="I17" s="158"/>
      <c r="J17" s="158"/>
      <c r="K17" s="158"/>
      <c r="L17" s="110"/>
    </row>
    <row r="18" spans="1:12" ht="14.25" x14ac:dyDescent="0.2">
      <c r="A18" s="5" t="s">
        <v>17</v>
      </c>
      <c r="B18" s="61" t="s">
        <v>29</v>
      </c>
      <c r="C18" s="58" t="s">
        <v>27</v>
      </c>
      <c r="D18" s="65" t="s">
        <v>5</v>
      </c>
      <c r="E18" s="26">
        <v>23302</v>
      </c>
      <c r="F18" s="61" t="s">
        <v>29</v>
      </c>
      <c r="G18" s="62" t="s">
        <v>27</v>
      </c>
      <c r="H18" s="63" t="s">
        <v>27</v>
      </c>
      <c r="I18" s="61" t="s">
        <v>27</v>
      </c>
      <c r="J18" s="64" t="s">
        <v>27</v>
      </c>
      <c r="K18" s="125">
        <v>61</v>
      </c>
      <c r="L18" s="111" t="s">
        <v>18</v>
      </c>
    </row>
    <row r="19" spans="1:12" ht="14.25" x14ac:dyDescent="0.2">
      <c r="A19" s="5" t="s">
        <v>35</v>
      </c>
      <c r="B19" s="61" t="s">
        <v>29</v>
      </c>
      <c r="C19" s="58" t="s">
        <v>27</v>
      </c>
      <c r="D19" s="65" t="s">
        <v>5</v>
      </c>
      <c r="E19" s="26">
        <v>23302</v>
      </c>
      <c r="F19" s="61" t="s">
        <v>29</v>
      </c>
      <c r="G19" s="62" t="s">
        <v>27</v>
      </c>
      <c r="H19" s="63" t="s">
        <v>27</v>
      </c>
      <c r="I19" s="61" t="s">
        <v>27</v>
      </c>
      <c r="J19" s="64" t="s">
        <v>27</v>
      </c>
      <c r="K19" s="125">
        <v>61</v>
      </c>
      <c r="L19" s="111" t="s">
        <v>18</v>
      </c>
    </row>
    <row r="20" spans="1:12" ht="37.5" customHeight="1" x14ac:dyDescent="0.2">
      <c r="A20" s="5"/>
      <c r="B20" s="157" t="s">
        <v>24</v>
      </c>
      <c r="C20" s="158"/>
      <c r="D20" s="158"/>
      <c r="E20" s="158"/>
      <c r="F20" s="158"/>
      <c r="G20" s="158"/>
      <c r="H20" s="158"/>
      <c r="I20" s="158"/>
      <c r="J20" s="158"/>
      <c r="K20" s="158"/>
      <c r="L20" s="110"/>
    </row>
    <row r="21" spans="1:12" s="88" customFormat="1" ht="38.25" x14ac:dyDescent="0.2">
      <c r="A21" s="94" t="s">
        <v>66</v>
      </c>
      <c r="B21" s="143">
        <v>0.27300000000000002</v>
      </c>
      <c r="C21" s="144">
        <v>0.49</v>
      </c>
      <c r="D21" s="127">
        <v>43972</v>
      </c>
      <c r="E21" s="117">
        <v>26420</v>
      </c>
      <c r="F21" s="118">
        <f>ROUND(D21/B21*12,1)</f>
        <v>1932835.2</v>
      </c>
      <c r="G21" s="133">
        <f>ROUND(E21/C21*12,1)</f>
        <v>647020.4</v>
      </c>
      <c r="H21" s="134">
        <f t="shared" ref="H21" si="5">SUM(F21:G21)</f>
        <v>2579855.6</v>
      </c>
      <c r="I21" s="121">
        <f>ROUND(H21*0.338,1)</f>
        <v>871991.2</v>
      </c>
      <c r="J21" s="122">
        <f t="shared" ref="J21" si="6">ROUND(H21*0.02,1)</f>
        <v>51597.1</v>
      </c>
      <c r="K21" s="125">
        <v>20830</v>
      </c>
      <c r="L21" s="135">
        <f>SUM(H21:K21)</f>
        <v>3524273.9</v>
      </c>
    </row>
    <row r="22" spans="1:12" s="88" customFormat="1" x14ac:dyDescent="0.2">
      <c r="A22" s="142" t="s">
        <v>65</v>
      </c>
      <c r="B22" s="145">
        <v>0.22750000000000001</v>
      </c>
      <c r="C22" s="146">
        <v>0.4083</v>
      </c>
      <c r="D22" s="127">
        <v>43972</v>
      </c>
      <c r="E22" s="117">
        <v>26420</v>
      </c>
      <c r="F22" s="118">
        <f>ROUND(D22/B22*12,1)</f>
        <v>2319402.2000000002</v>
      </c>
      <c r="G22" s="133">
        <f>ROUND(E22/C22*12,1)</f>
        <v>776487.9</v>
      </c>
      <c r="H22" s="134">
        <f t="shared" ref="H22" si="7">SUM(F22:G22)</f>
        <v>3095890.1</v>
      </c>
      <c r="I22" s="121">
        <f>ROUND(H22*0.338,1)</f>
        <v>1046410.9</v>
      </c>
      <c r="J22" s="122">
        <f t="shared" ref="J22" si="8">ROUND(H22*0.02,1)</f>
        <v>61917.8</v>
      </c>
      <c r="K22" s="125">
        <v>20830</v>
      </c>
      <c r="L22" s="135">
        <f>SUM(H22:K22)</f>
        <v>4225048.8</v>
      </c>
    </row>
    <row r="23" spans="1:12" x14ac:dyDescent="0.2">
      <c r="A23" s="8" t="s">
        <v>23</v>
      </c>
      <c r="B23" s="72"/>
      <c r="C23" s="23"/>
      <c r="D23" s="52"/>
      <c r="E23" s="45"/>
      <c r="F23" s="73"/>
      <c r="G23" s="74"/>
      <c r="H23" s="75"/>
      <c r="I23" s="76"/>
      <c r="J23" s="83"/>
      <c r="K23" s="19"/>
      <c r="L23" s="112"/>
    </row>
    <row r="24" spans="1:12" x14ac:dyDescent="0.2">
      <c r="A24" s="9" t="s">
        <v>39</v>
      </c>
      <c r="B24" s="72"/>
      <c r="C24" s="23"/>
      <c r="D24" s="52"/>
      <c r="E24" s="45"/>
      <c r="F24" s="73"/>
      <c r="G24" s="74"/>
      <c r="H24" s="75"/>
      <c r="I24" s="76"/>
      <c r="J24" s="83"/>
      <c r="K24" s="19"/>
      <c r="L24" s="112"/>
    </row>
    <row r="25" spans="1:12" x14ac:dyDescent="0.2">
      <c r="A25" s="6" t="s">
        <v>1</v>
      </c>
      <c r="B25" s="57">
        <v>152.5</v>
      </c>
      <c r="C25" s="59">
        <v>576.20000000000005</v>
      </c>
      <c r="D25" s="52">
        <v>47466</v>
      </c>
      <c r="E25" s="60">
        <v>29960</v>
      </c>
      <c r="F25" s="77">
        <f>ROUND(D25/B25*12,1)</f>
        <v>3735</v>
      </c>
      <c r="G25" s="78">
        <f>ROUND(E25/C25*12,1)</f>
        <v>624</v>
      </c>
      <c r="H25" s="84">
        <f>SUM(F25:G25)</f>
        <v>4359</v>
      </c>
      <c r="I25" s="80">
        <f t="shared" ref="I25" si="9">ROUND(H25*0.338,1)</f>
        <v>1473.3</v>
      </c>
      <c r="J25" s="81">
        <f t="shared" ref="J25:J38" si="10">ROUND(H25*0.02,1)</f>
        <v>87.2</v>
      </c>
      <c r="K25" s="130">
        <v>90</v>
      </c>
      <c r="L25" s="113">
        <f>SUM(H25:K25)</f>
        <v>6009.5</v>
      </c>
    </row>
    <row r="26" spans="1:12" x14ac:dyDescent="0.2">
      <c r="A26" s="6" t="s">
        <v>2</v>
      </c>
      <c r="B26" s="61"/>
      <c r="C26" s="63"/>
      <c r="D26" s="65"/>
      <c r="E26" s="60"/>
      <c r="F26" s="77"/>
      <c r="G26" s="78"/>
      <c r="H26" s="79"/>
      <c r="I26" s="67"/>
      <c r="J26" s="81"/>
      <c r="K26" s="137"/>
      <c r="L26" s="113"/>
    </row>
    <row r="27" spans="1:12" x14ac:dyDescent="0.2">
      <c r="A27" s="131" t="s">
        <v>48</v>
      </c>
      <c r="B27" s="61">
        <v>150</v>
      </c>
      <c r="C27" s="63">
        <v>650</v>
      </c>
      <c r="D27" s="65">
        <v>47936</v>
      </c>
      <c r="E27" s="60">
        <v>29960</v>
      </c>
      <c r="F27" s="77">
        <f t="shared" ref="F27:F35" si="11">ROUND(D27/B27*12,1)</f>
        <v>3834.9</v>
      </c>
      <c r="G27" s="78">
        <f t="shared" ref="G27:G35" si="12">ROUND(E27/C27*12,1)</f>
        <v>553.1</v>
      </c>
      <c r="H27" s="79">
        <f t="shared" ref="H27:H35" si="13">SUM(F27:G27)</f>
        <v>4388</v>
      </c>
      <c r="I27" s="67">
        <f t="shared" ref="I27:I35" si="14">ROUND(H27*0.338,1)</f>
        <v>1483.1</v>
      </c>
      <c r="J27" s="81">
        <f t="shared" ref="J27:J35" si="15">ROUND(H27*0.02,1)</f>
        <v>87.8</v>
      </c>
      <c r="K27" s="125">
        <v>90</v>
      </c>
      <c r="L27" s="113">
        <f t="shared" ref="L27:L35" si="16">SUM(H27:K27)</f>
        <v>6048.9000000000005</v>
      </c>
    </row>
    <row r="28" spans="1:12" x14ac:dyDescent="0.2">
      <c r="A28" s="131" t="s">
        <v>49</v>
      </c>
      <c r="B28" s="61">
        <v>90</v>
      </c>
      <c r="C28" s="63">
        <v>390</v>
      </c>
      <c r="D28" s="65">
        <v>47936</v>
      </c>
      <c r="E28" s="60">
        <v>29960</v>
      </c>
      <c r="F28" s="77">
        <f t="shared" si="11"/>
        <v>6391.5</v>
      </c>
      <c r="G28" s="78">
        <f t="shared" si="12"/>
        <v>921.8</v>
      </c>
      <c r="H28" s="79">
        <f t="shared" si="13"/>
        <v>7313.3</v>
      </c>
      <c r="I28" s="67">
        <f t="shared" si="14"/>
        <v>2471.9</v>
      </c>
      <c r="J28" s="81">
        <f t="shared" si="15"/>
        <v>146.30000000000001</v>
      </c>
      <c r="K28" s="125">
        <v>150</v>
      </c>
      <c r="L28" s="113">
        <f t="shared" si="16"/>
        <v>10081.5</v>
      </c>
    </row>
    <row r="29" spans="1:12" x14ac:dyDescent="0.2">
      <c r="A29" s="131" t="s">
        <v>50</v>
      </c>
      <c r="B29" s="61">
        <v>90</v>
      </c>
      <c r="C29" s="63">
        <v>390</v>
      </c>
      <c r="D29" s="65">
        <v>47936</v>
      </c>
      <c r="E29" s="60">
        <v>29960</v>
      </c>
      <c r="F29" s="77">
        <f t="shared" si="11"/>
        <v>6391.5</v>
      </c>
      <c r="G29" s="78">
        <f t="shared" si="12"/>
        <v>921.8</v>
      </c>
      <c r="H29" s="79">
        <f t="shared" si="13"/>
        <v>7313.3</v>
      </c>
      <c r="I29" s="67">
        <f t="shared" si="14"/>
        <v>2471.9</v>
      </c>
      <c r="J29" s="81">
        <f t="shared" si="15"/>
        <v>146.30000000000001</v>
      </c>
      <c r="K29" s="125">
        <v>150</v>
      </c>
      <c r="L29" s="113">
        <f t="shared" si="16"/>
        <v>10081.5</v>
      </c>
    </row>
    <row r="30" spans="1:12" x14ac:dyDescent="0.2">
      <c r="A30" s="131" t="s">
        <v>54</v>
      </c>
      <c r="B30" s="61">
        <v>195</v>
      </c>
      <c r="C30" s="63">
        <v>845</v>
      </c>
      <c r="D30" s="65">
        <v>47936</v>
      </c>
      <c r="E30" s="60">
        <v>29960</v>
      </c>
      <c r="F30" s="77">
        <f t="shared" si="11"/>
        <v>2949.9</v>
      </c>
      <c r="G30" s="78">
        <f t="shared" si="12"/>
        <v>425.5</v>
      </c>
      <c r="H30" s="79">
        <f t="shared" si="13"/>
        <v>3375.4</v>
      </c>
      <c r="I30" s="67">
        <f t="shared" si="14"/>
        <v>1140.9000000000001</v>
      </c>
      <c r="J30" s="81">
        <f t="shared" si="15"/>
        <v>67.5</v>
      </c>
      <c r="K30" s="125">
        <v>69</v>
      </c>
      <c r="L30" s="113">
        <f t="shared" si="16"/>
        <v>4652.8</v>
      </c>
    </row>
    <row r="31" spans="1:12" x14ac:dyDescent="0.2">
      <c r="A31" s="131" t="s">
        <v>51</v>
      </c>
      <c r="B31" s="61">
        <v>150</v>
      </c>
      <c r="C31" s="63">
        <v>650</v>
      </c>
      <c r="D31" s="65">
        <v>47936</v>
      </c>
      <c r="E31" s="60">
        <v>29960</v>
      </c>
      <c r="F31" s="77">
        <f t="shared" si="11"/>
        <v>3834.9</v>
      </c>
      <c r="G31" s="78">
        <f t="shared" si="12"/>
        <v>553.1</v>
      </c>
      <c r="H31" s="79">
        <f t="shared" si="13"/>
        <v>4388</v>
      </c>
      <c r="I31" s="67">
        <f t="shared" si="14"/>
        <v>1483.1</v>
      </c>
      <c r="J31" s="81">
        <f t="shared" si="15"/>
        <v>87.8</v>
      </c>
      <c r="K31" s="125">
        <v>90</v>
      </c>
      <c r="L31" s="113">
        <f t="shared" si="16"/>
        <v>6048.9000000000005</v>
      </c>
    </row>
    <row r="32" spans="1:12" x14ac:dyDescent="0.2">
      <c r="A32" s="131" t="s">
        <v>55</v>
      </c>
      <c r="B32" s="61">
        <v>120</v>
      </c>
      <c r="C32" s="63">
        <v>520</v>
      </c>
      <c r="D32" s="65">
        <v>47936</v>
      </c>
      <c r="E32" s="60">
        <v>29960</v>
      </c>
      <c r="F32" s="77">
        <f t="shared" si="11"/>
        <v>4793.6000000000004</v>
      </c>
      <c r="G32" s="78">
        <f t="shared" si="12"/>
        <v>691.4</v>
      </c>
      <c r="H32" s="79">
        <f t="shared" si="13"/>
        <v>5485</v>
      </c>
      <c r="I32" s="67">
        <f t="shared" si="14"/>
        <v>1853.9</v>
      </c>
      <c r="J32" s="81">
        <f t="shared" si="15"/>
        <v>109.7</v>
      </c>
      <c r="K32" s="125">
        <v>113</v>
      </c>
      <c r="L32" s="113">
        <f t="shared" si="16"/>
        <v>7561.5999999999995</v>
      </c>
    </row>
    <row r="33" spans="1:12" x14ac:dyDescent="0.2">
      <c r="A33" s="131" t="s">
        <v>56</v>
      </c>
      <c r="B33" s="61">
        <v>120</v>
      </c>
      <c r="C33" s="63">
        <v>520</v>
      </c>
      <c r="D33" s="65">
        <v>47936</v>
      </c>
      <c r="E33" s="60">
        <v>29960</v>
      </c>
      <c r="F33" s="77">
        <f t="shared" si="11"/>
        <v>4793.6000000000004</v>
      </c>
      <c r="G33" s="78">
        <f t="shared" si="12"/>
        <v>691.4</v>
      </c>
      <c r="H33" s="79">
        <f t="shared" si="13"/>
        <v>5485</v>
      </c>
      <c r="I33" s="67">
        <f t="shared" si="14"/>
        <v>1853.9</v>
      </c>
      <c r="J33" s="81">
        <f t="shared" si="15"/>
        <v>109.7</v>
      </c>
      <c r="K33" s="125">
        <v>113</v>
      </c>
      <c r="L33" s="113">
        <f t="shared" si="16"/>
        <v>7561.5999999999995</v>
      </c>
    </row>
    <row r="34" spans="1:12" x14ac:dyDescent="0.2">
      <c r="A34" s="131" t="s">
        <v>57</v>
      </c>
      <c r="B34" s="148">
        <v>150</v>
      </c>
      <c r="C34" s="149">
        <v>650</v>
      </c>
      <c r="D34" s="150">
        <v>47936</v>
      </c>
      <c r="E34" s="151">
        <v>29960</v>
      </c>
      <c r="F34" s="153">
        <f t="shared" si="11"/>
        <v>3834.9</v>
      </c>
      <c r="G34" s="154">
        <f t="shared" si="12"/>
        <v>553.1</v>
      </c>
      <c r="H34" s="79">
        <f t="shared" si="13"/>
        <v>4388</v>
      </c>
      <c r="I34" s="155">
        <f t="shared" si="14"/>
        <v>1483.1</v>
      </c>
      <c r="J34" s="156">
        <f t="shared" si="15"/>
        <v>87.8</v>
      </c>
      <c r="K34" s="152">
        <v>90</v>
      </c>
      <c r="L34" s="113">
        <f t="shared" si="16"/>
        <v>6048.9000000000005</v>
      </c>
    </row>
    <row r="35" spans="1:12" x14ac:dyDescent="0.2">
      <c r="A35" s="131" t="s">
        <v>52</v>
      </c>
      <c r="B35" s="61">
        <v>225</v>
      </c>
      <c r="C35" s="63">
        <v>975</v>
      </c>
      <c r="D35" s="65">
        <v>47936</v>
      </c>
      <c r="E35" s="60">
        <v>29960</v>
      </c>
      <c r="F35" s="77">
        <f t="shared" si="11"/>
        <v>2556.6</v>
      </c>
      <c r="G35" s="78">
        <f t="shared" si="12"/>
        <v>368.7</v>
      </c>
      <c r="H35" s="79">
        <f t="shared" si="13"/>
        <v>2925.2999999999997</v>
      </c>
      <c r="I35" s="67">
        <f t="shared" si="14"/>
        <v>988.8</v>
      </c>
      <c r="J35" s="81">
        <f t="shared" si="15"/>
        <v>58.5</v>
      </c>
      <c r="K35" s="125">
        <v>60</v>
      </c>
      <c r="L35" s="113">
        <f t="shared" si="16"/>
        <v>4032.5999999999995</v>
      </c>
    </row>
    <row r="36" spans="1:12" ht="8.25" customHeight="1" x14ac:dyDescent="0.2">
      <c r="A36" s="128"/>
      <c r="B36" s="72"/>
      <c r="C36" s="138"/>
      <c r="D36" s="52"/>
      <c r="E36" s="45"/>
      <c r="F36" s="73"/>
      <c r="G36" s="74"/>
      <c r="H36" s="75"/>
      <c r="I36" s="76"/>
      <c r="J36" s="139"/>
      <c r="K36" s="129"/>
      <c r="L36" s="112"/>
    </row>
    <row r="37" spans="1:12" x14ac:dyDescent="0.2">
      <c r="A37" s="9" t="s">
        <v>40</v>
      </c>
      <c r="B37" s="57"/>
      <c r="C37" s="59"/>
      <c r="D37" s="140"/>
      <c r="E37" s="60"/>
      <c r="F37" s="77"/>
      <c r="G37" s="78"/>
      <c r="H37" s="79"/>
      <c r="I37" s="80"/>
      <c r="J37" s="81"/>
      <c r="K37" s="20"/>
      <c r="L37" s="113"/>
    </row>
    <row r="38" spans="1:12" x14ac:dyDescent="0.2">
      <c r="A38" s="6" t="s">
        <v>53</v>
      </c>
      <c r="B38" s="61">
        <v>880</v>
      </c>
      <c r="C38" s="22">
        <v>1975</v>
      </c>
      <c r="D38" s="65">
        <v>43870</v>
      </c>
      <c r="E38" s="26">
        <v>24618</v>
      </c>
      <c r="F38" s="67">
        <f>ROUND(D38/B38*12,1)</f>
        <v>598.20000000000005</v>
      </c>
      <c r="G38" s="66">
        <f>ROUND(E38/C38*12,1)</f>
        <v>149.6</v>
      </c>
      <c r="H38" s="68">
        <f>SUM(F38:G38)</f>
        <v>747.80000000000007</v>
      </c>
      <c r="I38" s="69">
        <f>ROUND(H38*0.338,1)</f>
        <v>252.8</v>
      </c>
      <c r="J38" s="70">
        <f t="shared" si="10"/>
        <v>15</v>
      </c>
      <c r="K38" s="125">
        <v>8</v>
      </c>
      <c r="L38" s="110">
        <f>SUM(H38:K38)</f>
        <v>1023.6000000000001</v>
      </c>
    </row>
    <row r="39" spans="1:12" ht="6.75" customHeight="1" thickBot="1" x14ac:dyDescent="0.25">
      <c r="A39" s="10" t="s">
        <v>23</v>
      </c>
      <c r="B39" s="97"/>
      <c r="C39" s="98"/>
      <c r="D39" s="99"/>
      <c r="E39" s="100"/>
      <c r="F39" s="101"/>
      <c r="G39" s="102"/>
      <c r="H39" s="103"/>
      <c r="I39" s="104"/>
      <c r="J39" s="105"/>
      <c r="K39" s="106"/>
      <c r="L39" s="114"/>
    </row>
    <row r="40" spans="1:12" x14ac:dyDescent="0.2">
      <c r="B40" s="47"/>
      <c r="C40" s="47"/>
      <c r="D40" s="52"/>
      <c r="E40" s="52"/>
    </row>
    <row r="41" spans="1:12" x14ac:dyDescent="0.2">
      <c r="A41" s="11"/>
      <c r="B41" s="85"/>
      <c r="C41" s="85"/>
      <c r="D41" s="86"/>
      <c r="E41" s="86"/>
      <c r="F41" s="87"/>
    </row>
    <row r="42" spans="1:12" x14ac:dyDescent="0.2">
      <c r="A42" s="15" t="s">
        <v>36</v>
      </c>
      <c r="B42" s="90"/>
      <c r="C42" s="47"/>
      <c r="D42" s="52"/>
      <c r="E42" s="52"/>
      <c r="L42" s="147"/>
    </row>
    <row r="43" spans="1:12" x14ac:dyDescent="0.2">
      <c r="A43" s="15" t="s">
        <v>30</v>
      </c>
      <c r="B43" s="90"/>
      <c r="C43" s="47"/>
      <c r="D43" s="52"/>
      <c r="E43" s="52"/>
    </row>
    <row r="44" spans="1:12" x14ac:dyDescent="0.2">
      <c r="A44" s="15" t="s">
        <v>31</v>
      </c>
      <c r="B44" s="90"/>
      <c r="C44" s="47"/>
      <c r="D44" s="52"/>
      <c r="E44" s="52"/>
    </row>
    <row r="45" spans="1:12" x14ac:dyDescent="0.2">
      <c r="A45" s="91"/>
      <c r="B45" s="90"/>
      <c r="C45" s="47"/>
      <c r="D45" s="52"/>
      <c r="E45" s="52"/>
    </row>
    <row r="46" spans="1:12" x14ac:dyDescent="0.2">
      <c r="A46" s="15" t="s">
        <v>37</v>
      </c>
      <c r="B46" s="90"/>
      <c r="C46" s="47"/>
      <c r="D46" s="52"/>
      <c r="E46" s="52"/>
    </row>
    <row r="47" spans="1:12" x14ac:dyDescent="0.2">
      <c r="A47" s="15" t="s">
        <v>32</v>
      </c>
      <c r="B47" s="90"/>
      <c r="C47" s="47"/>
      <c r="D47" s="52"/>
      <c r="E47" s="52"/>
    </row>
    <row r="48" spans="1:12" x14ac:dyDescent="0.2">
      <c r="A48" s="15" t="s">
        <v>33</v>
      </c>
      <c r="B48" s="90"/>
      <c r="C48" s="47"/>
      <c r="D48" s="52"/>
      <c r="E48" s="52"/>
    </row>
    <row r="49" spans="1:6" x14ac:dyDescent="0.2">
      <c r="A49" s="15"/>
      <c r="B49" s="90"/>
      <c r="C49" s="47"/>
      <c r="D49" s="52"/>
      <c r="E49" s="52"/>
    </row>
    <row r="50" spans="1:6" x14ac:dyDescent="0.2">
      <c r="A50" s="92" t="s">
        <v>25</v>
      </c>
      <c r="B50" s="90"/>
      <c r="C50" s="47"/>
      <c r="D50" s="52"/>
      <c r="E50" s="52"/>
    </row>
    <row r="51" spans="1:6" ht="14.25" x14ac:dyDescent="0.2">
      <c r="A51" s="11" t="s">
        <v>18</v>
      </c>
      <c r="B51" s="93" t="s">
        <v>41</v>
      </c>
      <c r="C51" s="47"/>
      <c r="D51" s="52"/>
      <c r="E51" s="52"/>
    </row>
    <row r="52" spans="1:6" ht="14.25" x14ac:dyDescent="0.2">
      <c r="A52" s="11" t="s">
        <v>7</v>
      </c>
      <c r="B52" s="93" t="s">
        <v>42</v>
      </c>
      <c r="C52" s="85"/>
      <c r="D52" s="86"/>
      <c r="E52" s="86"/>
      <c r="F52" s="87"/>
    </row>
    <row r="53" spans="1:6" ht="14.25" x14ac:dyDescent="0.2">
      <c r="A53" s="11" t="s">
        <v>6</v>
      </c>
      <c r="B53" s="93" t="s">
        <v>8</v>
      </c>
      <c r="C53" s="85"/>
      <c r="D53" s="86"/>
      <c r="E53" s="86"/>
      <c r="F53" s="87"/>
    </row>
    <row r="54" spans="1:6" x14ac:dyDescent="0.2">
      <c r="A54" s="11"/>
      <c r="B54" s="93"/>
      <c r="C54" s="85"/>
      <c r="D54" s="86"/>
      <c r="E54" s="86"/>
      <c r="F54" s="87"/>
    </row>
    <row r="55" spans="1:6" x14ac:dyDescent="0.2">
      <c r="A55" s="11"/>
      <c r="B55" s="85"/>
      <c r="C55" s="85"/>
      <c r="D55" s="86"/>
      <c r="E55" s="86"/>
      <c r="F55" s="87"/>
    </row>
  </sheetData>
  <sheetProtection sheet="1" objects="1" scenarios="1"/>
  <autoFilter ref="A3:M21" xr:uid="{00000000-0009-0000-0000-000000000000}"/>
  <customSheetViews>
    <customSheetView guid="{912F4FA1-95A3-4482-AAA9-038E0DC21F7D}" scale="90" showPageBreaks="1" fitToPage="1" showAutoFilter="1">
      <pane xSplit="1" ySplit="3" topLeftCell="C4" activePane="bottomRight" state="frozen"/>
      <selection pane="bottomRight" activeCell="F23" sqref="F23"/>
      <pageMargins left="0.17" right="0.31496062992125984" top="0.42" bottom="0.33" header="0.18" footer="0.17"/>
      <pageSetup paperSize="9" scale="18" fitToHeight="5" orientation="portrait" horizontalDpi="200" verticalDpi="200" r:id="rId1"/>
      <headerFooter alignWithMargins="0">
        <oddHeader>&amp;L&amp;"Arial CE,Tučné"&amp;12Přehled výše normativů a komponent pro rozpis rozpočtu přímých NIV v roce 2011&amp;C&amp;"Arial CE,Tučné"&amp;12&amp;R&amp;"Times New Roman CE,Obyčejné"&amp;11&amp;D</oddHeader>
        <oddFooter>&amp;C&amp;P</oddFooter>
      </headerFooter>
      <autoFilter ref="A3:R307" xr:uid="{15D166CA-5E1D-43C9-AB8A-83E9D57CDB4E}"/>
    </customSheetView>
    <customSheetView guid="{28E302C8-1730-46AF-A10B-D26EF84F84F5}" scale="90" showPageBreaks="1" showAutoFilter="1" hiddenColumns="1">
      <pane xSplit="1" ySplit="3" topLeftCell="B43" activePane="bottomRight" state="frozen"/>
      <selection pane="bottomRight" activeCell="B60" sqref="B60"/>
      <rowBreaks count="1" manualBreakCount="1">
        <brk id="309" max="16383" man="1"/>
      </rowBreaks>
      <colBreaks count="1" manualBreakCount="1">
        <brk id="22" max="1048575" man="1"/>
      </colBreaks>
      <pageMargins left="0.15748031496062992" right="0.31496062992125984" top="0.74803149606299213" bottom="0.62992125984251968" header="0.43307086614173229" footer="0.15748031496062992"/>
      <pageSetup paperSize="9" scale="90" fitToHeight="5" orientation="portrait" horizontalDpi="200" verticalDpi="200" r:id="rId2"/>
      <headerFooter alignWithMargins="0">
        <oddHeader>&amp;L&amp;"Arial CE,Tučné"&amp;12Přehled výše normativů a komponent pro rozpis rozpočtu přímých NIV v roce 2013&amp;C&amp;"Arial CE,Tučné"&amp;12&amp;R&amp;"Times New Roman CE,Obyčejné"&amp;11&amp;D</oddHeader>
        <oddFooter>&amp;C&amp;P</oddFooter>
      </headerFooter>
      <autoFilter ref="A3:Y161" xr:uid="{10DFDDFD-C425-496F-9E97-F0788C7A5F36}"/>
    </customSheetView>
    <customSheetView guid="{97729222-926C-4315-89C2-2FABBD20BF17}" scale="90" fitToPage="1" showAutoFilter="1" hiddenColumns="1">
      <pane xSplit="1" ySplit="3" topLeftCell="B256" activePane="bottomRight" state="frozen"/>
      <selection pane="bottomRight" activeCell="F268" sqref="F268"/>
      <pageMargins left="0.17" right="0.31496062992125984" top="0.42" bottom="0.33" header="0.18" footer="0.17"/>
      <pageSetup paperSize="9" scale="25" fitToHeight="5" orientation="portrait" horizontalDpi="200" verticalDpi="200" r:id="rId3"/>
      <headerFooter alignWithMargins="0">
        <oddHeader>&amp;L&amp;"Arial CE,Tučné"&amp;12Přehled výše normativů a komponent pro rozpis rozpočtu přímých NIV v roce 2011&amp;C&amp;"Arial CE,Tučné"&amp;12&amp;R&amp;"Times New Roman CE,Obyčejné"&amp;11&amp;D</oddHeader>
        <oddFooter>&amp;C&amp;P</oddFooter>
      </headerFooter>
      <autoFilter ref="A3:R314" xr:uid="{2141E0BA-238E-44BD-8009-BCC551E3C823}"/>
    </customSheetView>
    <customSheetView guid="{052A1E75-43F9-4332-AFEF-26CF9E421146}" scale="85" showPageBreaks="1" fitToPage="1" showAutoFilter="1">
      <pane xSplit="1" ySplit="3" topLeftCell="B50" activePane="bottomRight" state="frozen"/>
      <selection pane="bottomRight" activeCell="B89" sqref="B89"/>
      <pageMargins left="0.36" right="0.23622047244094491" top="0.82677165354330717" bottom="0.39370078740157483" header="0.43307086614173229" footer="0.19685039370078741"/>
      <pageSetup paperSize="9" scale="18" fitToHeight="4" orientation="portrait" horizontalDpi="200" verticalDpi="200" r:id="rId4"/>
      <headerFooter alignWithMargins="0">
        <oddHeader>&amp;L&amp;"Arial CE,Tučné"&amp;12Přehled výše normativů a komponent pro rozpis rozpočtu přímých NIV v roce 2008&amp;C&amp;"Arial CE,Tučné"&amp;12&amp;R&amp;"Times New Roman CE,Obyčejné"&amp;11&amp;D</oddHeader>
        <oddFooter>&amp;C&amp;P</oddFooter>
      </headerFooter>
      <autoFilter ref="B1:S1" xr:uid="{E47711C9-6B70-446F-B968-566D0D2D283D}"/>
    </customSheetView>
    <customSheetView guid="{F08030CE-B017-4F68-B952-42E60474C44D}" scale="80" showPageBreaks="1" showAutoFilter="1" hiddenColumns="1">
      <pane xSplit="1" ySplit="2" topLeftCell="B283" activePane="bottomRight" state="frozen"/>
      <selection pane="bottomRight" activeCell="A238" sqref="A238:V281"/>
      <pageMargins left="0.35433070866141736" right="0.23622047244094491" top="0.82677165354330717" bottom="0.39370078740157483" header="0.43307086614173229" footer="0.19685039370078741"/>
      <pageSetup paperSize="9" scale="75" fitToHeight="4" orientation="landscape" horizontalDpi="200" verticalDpi="200" r:id="rId5"/>
      <headerFooter alignWithMargins="0">
        <oddHeader>&amp;L&amp;"Arial CE,Tučné"&amp;12Přehled výše normativů a komponent pro rozpis rozpočtu přímých NIV v roce 2009&amp;C&amp;"Arial CE,Tučné"&amp;12&amp;R&amp;"Times New Roman CE,Obyčejné"&amp;11&amp;D</oddHeader>
        <oddFooter>&amp;C&amp;P</oddFooter>
      </headerFooter>
      <autoFilter ref="B1:T1" xr:uid="{C1243FB3-B487-445D-A050-81333AB7BD7A}"/>
    </customSheetView>
    <customSheetView guid="{07A5FCB0-413C-407E-ABC2-7E91E1999FBD}" scale="85" fitToPage="1" showAutoFilter="1" hiddenColumns="1">
      <pane xSplit="1" ySplit="2" topLeftCell="B86" activePane="bottomRight" state="frozen"/>
      <selection pane="bottomRight" activeCell="G2" sqref="G2"/>
      <pageMargins left="0.15748031496062992" right="3.937007874015748E-2" top="0.43307086614173229" bottom="0.39370078740157483" header="3.937007874015748E-2" footer="0"/>
      <pageSetup paperSize="9" scale="37" fitToHeight="6" orientation="landscape" horizontalDpi="200" verticalDpi="200" r:id="rId6"/>
      <headerFooter alignWithMargins="0">
        <oddHeader>&amp;L&amp;"Arial CE,Tučné"&amp;12Přehled výše normativů a komponent pro rozpis rozpočtu přímých NIV v roce 2008&amp;C&amp;"Arial CE,Tučné"&amp;12&amp;R&amp;"Times New Roman CE,Obyčejné"&amp;11&amp;D</oddHeader>
        <oddFooter>&amp;C&amp;P</oddFooter>
      </headerFooter>
      <autoFilter ref="B1:T1" xr:uid="{E8B552C4-F8CD-41D0-A55F-549D605BBB35}"/>
    </customSheetView>
    <customSheetView guid="{7A267E7D-5541-425C-9EA4-667F7FAC38C8}" scale="85" showPageBreaks="1" fitToPage="1" showAutoFilter="1" hiddenColumns="1" showRuler="0">
      <pane xSplit="1" ySplit="2" topLeftCell="B271" activePane="bottomRight" state="frozen"/>
      <selection pane="bottomRight" sqref="A1:Q320"/>
      <pageMargins left="0" right="0" top="3.937007874015748E-2" bottom="0" header="3.937007874015748E-2" footer="0"/>
      <pageSetup paperSize="9" scale="47" fitToHeight="3" orientation="portrait" horizontalDpi="200" verticalDpi="200" r:id="rId7"/>
      <headerFooter alignWithMargins="0">
        <oddHeader>&amp;L&amp;"Arial CE,Tučné"&amp;12Přehled výše normativů a komponent pro rozpis rozpočtu přímých NIV v roce 2008&amp;C&amp;"Arial CE,Tučné"&amp;12&amp;R&amp;"Times New Roman CE,Obyčejné"&amp;11&amp;D</oddHeader>
        <oddFooter>&amp;C&amp;P</oddFooter>
      </headerFooter>
      <autoFilter ref="B1:S1" xr:uid="{980F8F1C-8FCB-44F6-A849-9F784D8AC44D}"/>
    </customSheetView>
    <customSheetView guid="{83930C79-823D-4BFA-AC77-42E7396856F5}" scale="85" showPageBreaks="1" fitToPage="1" showAutoFilter="1" hiddenColumns="1" showRuler="0">
      <pane xSplit="1" ySplit="2" topLeftCell="Y197" activePane="bottomRight" state="frozen"/>
      <selection pane="bottomRight" activeCell="AJ217" sqref="AJ217"/>
      <pageMargins left="0.36" right="0.23622047244094491" top="0.82677165354330717" bottom="0.39370078740157483" header="0.43307086614173229" footer="0.19685039370078741"/>
      <pageSetup paperSize="9" scale="26" fitToHeight="4" orientation="portrait" horizontalDpi="200" verticalDpi="200" r:id="rId8"/>
      <headerFooter alignWithMargins="0">
        <oddHeader>&amp;L&amp;"Arial CE,Tučné"&amp;12Přehled výše normativů a komponent pro rozpis rozpočtu přímých NIV v roce 2008&amp;C&amp;"Arial CE,Tučné"&amp;12&amp;R&amp;"Times New Roman CE,Obyčejné"&amp;11&amp;D</oddHeader>
        <oddFooter>&amp;C&amp;P</oddFooter>
      </headerFooter>
      <autoFilter ref="B1:S1" xr:uid="{4EFA3238-B1A8-4F8B-8E23-4ED45C6694F3}"/>
    </customSheetView>
    <customSheetView guid="{5D241DBD-A98C-49C8-AC7E-2CA4EDF6359A}" scale="85" fitToPage="1" showAutoFilter="1" hiddenColumns="1">
      <pane xSplit="1" ySplit="2" topLeftCell="B247" activePane="bottomRight" state="frozen"/>
      <selection pane="bottomRight" activeCell="A270" sqref="A270"/>
      <pageMargins left="0.15748031496062992" right="3.937007874015748E-2" top="0.43307086614173229" bottom="0.39370078740157483" header="3.937007874015748E-2" footer="0"/>
      <pageSetup paperSize="9" scale="37" fitToHeight="6" orientation="landscape" horizontalDpi="200" verticalDpi="200" r:id="rId9"/>
      <headerFooter alignWithMargins="0">
        <oddHeader>&amp;L&amp;"Arial CE,Tučné"&amp;12Přehled výše normativů a komponent pro rozpis rozpočtu přímých NIV v roce 2008&amp;C&amp;"Arial CE,Tučné"&amp;12&amp;R&amp;"Times New Roman CE,Obyčejné"&amp;11&amp;D</oddHeader>
        <oddFooter>&amp;C&amp;P</oddFooter>
      </headerFooter>
      <autoFilter ref="B1:T1" xr:uid="{51D50714-A3C7-4606-98D9-58C5C97AD0A7}"/>
    </customSheetView>
    <customSheetView guid="{395CDB2D-1278-4711-A980-BF78E1E3D0E3}" scale="85" showPageBreaks="1" fitToPage="1" showAutoFilter="1" hiddenColumns="1">
      <pane xSplit="1" ySplit="2" topLeftCell="B192" activePane="bottomRight" state="frozen"/>
      <selection pane="bottomRight" activeCell="A228" sqref="A228"/>
      <pageMargins left="0.15748031496062992" right="3.937007874015748E-2" top="0.43307086614173229" bottom="0.39370078740157483" header="3.937007874015748E-2" footer="0"/>
      <pageSetup paperSize="9" scale="29" fitToHeight="6" orientation="portrait" horizontalDpi="200" verticalDpi="200" r:id="rId10"/>
      <headerFooter alignWithMargins="0">
        <oddHeader>&amp;L&amp;"Arial CE,Tučné"&amp;12Přehled výše normativů a komponent pro rozpis rozpočtu přímých NIV v roce 2008&amp;C&amp;"Arial CE,Tučné"&amp;12&amp;R&amp;"Times New Roman CE,Obyčejné"&amp;11&amp;D</oddHeader>
        <oddFooter>&amp;C&amp;P</oddFooter>
      </headerFooter>
      <autoFilter ref="B1:T1" xr:uid="{AA9EE42A-3A18-4762-B335-037E28AF74D8}"/>
    </customSheetView>
    <customSheetView guid="{F9022AAB-6417-4047-A295-A6122F1907FA}" scale="90" showPageBreaks="1" fitToPage="1" showAutoFilter="1" hiddenColumns="1">
      <pane xSplit="1" ySplit="3" topLeftCell="B217" activePane="bottomRight" state="frozen"/>
      <selection pane="bottomRight" activeCell="Q34" sqref="Q34"/>
      <pageMargins left="0.17" right="0.31496062992125984" top="0.42" bottom="0.33" header="0.18" footer="0.17"/>
      <pageSetup paperSize="9" scale="21" fitToHeight="5" orientation="portrait" horizontalDpi="200" verticalDpi="200" r:id="rId11"/>
      <headerFooter alignWithMargins="0">
        <oddHeader>&amp;L&amp;"Arial CE,Tučné"&amp;12Přehled výše normativů a komponent pro rozpis rozpočtu přímých NIV v roce 2011&amp;C&amp;"Arial CE,Tučné"&amp;12&amp;R&amp;"Times New Roman CE,Obyčejné"&amp;11&amp;D</oddHeader>
        <oddFooter>&amp;C&amp;P</oddFooter>
      </headerFooter>
      <autoFilter ref="A3:R314" xr:uid="{C4645901-A22E-4C7E-AE9E-D071FD58B55A}"/>
    </customSheetView>
    <customSheetView guid="{4491993C-3C9E-4226-B31A-911CEA7B6DA6}" scale="80" showPageBreaks="1" showAutoFilter="1" hiddenColumns="1">
      <pane xSplit="1" ySplit="3" topLeftCell="O282" activePane="bottomRight" state="frozen"/>
      <selection pane="bottomRight" activeCell="A96" sqref="A96"/>
      <rowBreaks count="1" manualBreakCount="1">
        <brk id="309" max="16383" man="1"/>
      </rowBreaks>
      <colBreaks count="1" manualBreakCount="1">
        <brk id="22" max="1048575" man="1"/>
      </colBreaks>
      <pageMargins left="0.15748031496062992" right="0.31496062992125984" top="0.74803149606299213" bottom="0.62992125984251968" header="0.43307086614173229" footer="0.15748031496062992"/>
      <pageSetup paperSize="9" scale="90" fitToHeight="5" orientation="portrait" horizontalDpi="200" verticalDpi="200" r:id="rId12"/>
      <headerFooter alignWithMargins="0">
        <oddHeader>&amp;L&amp;"Arial CE,Tučné"&amp;12Přehled výše normativů a komponent pro rozpis rozpočtu přímých NIV v roce 2013&amp;C&amp;"Arial CE,Tučné"&amp;12&amp;R&amp;"Times New Roman CE,Obyčejné"&amp;11&amp;D</oddHeader>
        <oddFooter>&amp;C&amp;P</oddFooter>
      </headerFooter>
      <autoFilter ref="A3:Y168" xr:uid="{F1F78F36-EAF0-40B0-BA15-E7EC26BB0B53}"/>
    </customSheetView>
  </customSheetViews>
  <mergeCells count="2">
    <mergeCell ref="B17:K17"/>
    <mergeCell ref="B20:K20"/>
  </mergeCells>
  <phoneticPr fontId="0" type="noConversion"/>
  <pageMargins left="0.51181102362204722" right="0.27559055118110237" top="0.74" bottom="0.44" header="0.43307086614173229" footer="0.15748031496062992"/>
  <pageSetup paperSize="9" scale="80" fitToHeight="5" orientation="landscape" r:id="rId13"/>
  <headerFooter alignWithMargins="0">
    <oddHeader>&amp;R&amp;"Times New Roman CE,Obyčejné"&amp;11&amp;D</oddHead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Normativy 2022</vt:lpstr>
      <vt:lpstr>'Normativy 2022'!Názvy_tisku</vt:lpstr>
      <vt:lpstr>'Normativy 2022'!Oblast_tisku</vt:lpstr>
    </vt:vector>
  </TitlesOfParts>
  <Company>Krajský úřad Královéhradeckého kraje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Matice normativů a komponent pro rozpis přímých NIV, rok 2006</dc:title>
  <dc:creator>V. Jarkovský</dc:creator>
  <cp:lastModifiedBy>Jarkovský Václav Ing.</cp:lastModifiedBy>
  <cp:lastPrinted>2022-04-23T04:10:21Z</cp:lastPrinted>
  <dcterms:created xsi:type="dcterms:W3CDTF">1998-11-16T12:26:37Z</dcterms:created>
  <dcterms:modified xsi:type="dcterms:W3CDTF">2022-04-23T05:57:35Z</dcterms:modified>
</cp:coreProperties>
</file>