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CEP_Dokumenty\SV\CDZ\CDZ_Poskytovatelé\CDZ_podklady pro vykazování\"/>
    </mc:Choice>
  </mc:AlternateContent>
  <xr:revisionPtr revIDLastSave="0" documentId="8_{D33B1E5C-84C4-4D61-9EE5-E475CB9E9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List1!$A$1:$Q$226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9" i="1" l="1"/>
  <c r="J129" i="1"/>
  <c r="P129" i="1" s="1"/>
  <c r="J79" i="1"/>
  <c r="P79" i="1" s="1"/>
  <c r="P219" i="1"/>
  <c r="P220" i="1"/>
  <c r="P221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194" i="1"/>
  <c r="P195" i="1"/>
  <c r="P196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70" i="1"/>
  <c r="P171" i="1"/>
  <c r="P169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18" i="1"/>
  <c r="P119" i="1"/>
  <c r="P120" i="1"/>
  <c r="P121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04" i="1"/>
  <c r="P94" i="1"/>
  <c r="P95" i="1"/>
  <c r="P96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144" i="1"/>
  <c r="P145" i="1"/>
  <c r="P146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J221" i="1"/>
  <c r="J220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04" i="1"/>
  <c r="P204" i="1" s="1"/>
  <c r="J196" i="1"/>
  <c r="J195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P179" i="1"/>
  <c r="J171" i="1"/>
  <c r="J170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54" i="1"/>
  <c r="P154" i="1" s="1"/>
  <c r="J146" i="1"/>
  <c r="J145" i="1"/>
  <c r="J144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21" i="1"/>
  <c r="J120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04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P273" i="1"/>
  <c r="H320" i="1"/>
  <c r="I320" i="1" s="1"/>
  <c r="P321" i="1" s="1"/>
  <c r="H304" i="1"/>
  <c r="I304" i="1" s="1"/>
  <c r="P305" i="1" s="1"/>
  <c r="H288" i="1"/>
  <c r="I288" i="1" s="1"/>
  <c r="P289" i="1" s="1"/>
  <c r="H272" i="1"/>
  <c r="I272" i="1" s="1"/>
  <c r="H256" i="1"/>
  <c r="I256" i="1" s="1"/>
  <c r="P257" i="1" s="1"/>
  <c r="Q222" i="1"/>
  <c r="Q197" i="1"/>
  <c r="Q172" i="1"/>
  <c r="Q147" i="1"/>
  <c r="Q122" i="1"/>
  <c r="P197" i="1" l="1"/>
  <c r="P198" i="1" s="1"/>
  <c r="P199" i="1" s="1"/>
  <c r="P172" i="1"/>
  <c r="P173" i="1" s="1"/>
  <c r="P174" i="1" s="1"/>
  <c r="P147" i="1"/>
  <c r="P148" i="1" s="1"/>
  <c r="P149" i="1" s="1"/>
  <c r="P122" i="1"/>
  <c r="P222" i="1"/>
  <c r="P223" i="1" l="1"/>
  <c r="P224" i="1" s="1"/>
  <c r="P123" i="1"/>
  <c r="P124" i="1" s="1"/>
  <c r="H240" i="1" l="1"/>
  <c r="I240" i="1" s="1"/>
  <c r="P241" i="1" s="1"/>
  <c r="E70" i="1" l="1"/>
  <c r="N70" i="1" s="1"/>
  <c r="B70" i="1"/>
  <c r="I64" i="1" l="1"/>
  <c r="R64" i="1" s="1"/>
  <c r="I65" i="1"/>
  <c r="R65" i="1" s="1"/>
  <c r="I66" i="1"/>
  <c r="R66" i="1" s="1"/>
  <c r="I67" i="1"/>
  <c r="R67" i="1" s="1"/>
  <c r="I68" i="1"/>
  <c r="R68" i="1" s="1"/>
  <c r="I69" i="1"/>
  <c r="R69" i="1" s="1"/>
  <c r="Q97" i="1"/>
  <c r="O20" i="1"/>
  <c r="Q70" i="1"/>
  <c r="P70" i="1"/>
  <c r="O70" i="1"/>
  <c r="I63" i="1"/>
  <c r="R63" i="1" s="1"/>
  <c r="I62" i="1"/>
  <c r="R62" i="1" s="1"/>
  <c r="I61" i="1"/>
  <c r="R61" i="1" s="1"/>
  <c r="I60" i="1"/>
  <c r="R60" i="1" s="1"/>
  <c r="I59" i="1"/>
  <c r="R59" i="1" s="1"/>
  <c r="I58" i="1"/>
  <c r="R58" i="1" s="1"/>
  <c r="Q20" i="1"/>
  <c r="I20" i="1"/>
  <c r="I70" i="1" l="1"/>
  <c r="R70" i="1" s="1"/>
  <c r="P97" i="1"/>
  <c r="P98" i="1" s="1"/>
  <c r="P99" i="1" s="1"/>
  <c r="L70" i="1" l="1"/>
  <c r="P225" i="1"/>
  <c r="P2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Kateřina Andrysová</author>
    <author>Plšková Lenka Ing.</author>
  </authors>
  <commentList>
    <comment ref="A42" authorId="0" shapeId="0" xr:uid="{2A8BAD40-CAA9-4703-8005-10D4E1C3E66D}">
      <text>
        <r>
          <rPr>
            <b/>
            <sz val="9"/>
            <color indexed="81"/>
            <rFont val="Tahoma"/>
            <family val="2"/>
            <charset val="238"/>
          </rPr>
          <t>Kateřina Andrysová:</t>
        </r>
        <r>
          <rPr>
            <sz val="9"/>
            <color indexed="81"/>
            <rFont val="Tahoma"/>
            <family val="2"/>
            <charset val="238"/>
          </rPr>
          <t xml:space="preserve">
Uživatelé (účastníci), kteří byli identifikováni a zároveň dosáhli podpory 40hodin a více.</t>
        </r>
      </text>
    </comment>
    <comment ref="A47" authorId="0" shapeId="0" xr:uid="{BD731C36-3AA8-4CA0-819C-36E40B397CE4}">
      <text>
        <r>
          <rPr>
            <b/>
            <sz val="9"/>
            <color indexed="81"/>
            <rFont val="Tahoma"/>
            <family val="2"/>
            <charset val="238"/>
          </rPr>
          <t>Kateřina Andrysová:</t>
        </r>
        <r>
          <rPr>
            <sz val="9"/>
            <color indexed="81"/>
            <rFont val="Tahoma"/>
            <family val="2"/>
            <charset val="238"/>
          </rPr>
          <t xml:space="preserve">
Uživatelé (účastníci), kteří byli identifikováni a zároveň dosáhli podpory 40hodin a více.</t>
        </r>
      </text>
    </comment>
    <comment ref="B77" authorId="1" shapeId="0" xr:uid="{EB62B0F4-A5DA-4636-ABE0-CF469F2B9577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77" authorId="1" shapeId="0" xr:uid="{9193521F-E64C-498F-B5D2-09DB0A986AD9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77" authorId="1" shapeId="0" xr:uid="{1F7C03D5-47C9-4C08-B6C3-6547B19B6343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77" authorId="1" shapeId="0" xr:uid="{D4E1AF66-CC6A-491E-A712-D3CBAF3A71AA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78" authorId="1" shapeId="0" xr:uid="{089C1A4F-E456-40C5-8A34-640E7AE9FAFA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78" authorId="1" shapeId="0" xr:uid="{7B28C2C8-69CE-434D-89DE-7330CD6546F1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102" authorId="1" shapeId="0" xr:uid="{FDD41F54-E2C0-44AA-BE9B-1D2B3195C936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102" authorId="1" shapeId="0" xr:uid="{877735DC-F152-46DA-B1FA-8B250190AD83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102" authorId="1" shapeId="0" xr:uid="{329CFEBC-88AE-46DE-9F3A-089F34841C1B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102" authorId="1" shapeId="0" xr:uid="{0282B058-DB3B-4742-A6D2-FAF46FDE297E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103" authorId="1" shapeId="0" xr:uid="{09C8D7F6-3B23-42A4-9521-EC2713CB339A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103" authorId="1" shapeId="0" xr:uid="{C97548D5-25CB-4399-8572-FAF575A34AEB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127" authorId="1" shapeId="0" xr:uid="{1379894F-197F-44AE-B04F-B8CC3EFF5DAD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127" authorId="1" shapeId="0" xr:uid="{F38449DE-5304-48CB-B2B5-D1A8C86E3016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127" authorId="1" shapeId="0" xr:uid="{CDD19549-1155-4F71-AFCB-C870AC8E98D5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127" authorId="1" shapeId="0" xr:uid="{66BB0A87-5B59-4DD1-8CF6-98F9B96AA897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128" authorId="1" shapeId="0" xr:uid="{78563CDF-4B3B-4098-B34A-D66B78667034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128" authorId="1" shapeId="0" xr:uid="{A1CD51AE-4AFA-40EA-9135-C7C048DD6990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152" authorId="1" shapeId="0" xr:uid="{5751F8B2-153A-4CE2-BF63-08561EAB9D2B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152" authorId="1" shapeId="0" xr:uid="{F09F7856-DFA6-4701-95AE-3119F196CEE0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152" authorId="1" shapeId="0" xr:uid="{0819271C-CCCA-4885-B826-B4426E9A2B0D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152" authorId="1" shapeId="0" xr:uid="{FDA33999-3129-49D5-8DDA-EC2957381C59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153" authorId="1" shapeId="0" xr:uid="{162BF46C-B176-4793-90E4-0B8FB8D170F4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153" authorId="1" shapeId="0" xr:uid="{06D5D39A-39D4-481B-A09C-E2F8E01F0904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177" authorId="1" shapeId="0" xr:uid="{BC9E7FF9-7670-4F6C-9D5E-00B30BD54E5D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177" authorId="1" shapeId="0" xr:uid="{B49DB076-DC60-460D-8FBE-6BD457CC16A0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177" authorId="1" shapeId="0" xr:uid="{17199CB4-00EE-4462-8B20-05F0F5912D93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177" authorId="1" shapeId="0" xr:uid="{94FD64B3-509B-4BF3-A5C9-92C8DEA1F630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178" authorId="1" shapeId="0" xr:uid="{51891F7B-F426-4E94-B215-5C3457503869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178" authorId="1" shapeId="0" xr:uid="{E5F9D2C8-E543-40DF-9982-0BA1CB0D9A71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202" authorId="1" shapeId="0" xr:uid="{1544F62E-F6A4-41E6-9660-433EF27ABC86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202" authorId="1" shapeId="0" xr:uid="{6491D3C8-C834-438A-AE16-A2A5147CF747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202" authorId="1" shapeId="0" xr:uid="{7B91BED3-79CE-417C-ADB7-C74389593341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202" authorId="1" shapeId="0" xr:uid="{64C89F7D-7341-4331-BA82-F8E37C342738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203" authorId="1" shapeId="0" xr:uid="{801C3E10-7A0F-47EA-BB47-1DED016BC90B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 případně datum vzniku pracovního vztahu, následuje-li po počátku období</t>
        </r>
      </text>
    </comment>
    <comment ref="H203" authorId="1" shapeId="0" xr:uid="{8024BA27-FA9B-47D1-AEC9-5F76BA230B46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</commentList>
</comments>
</file>

<file path=xl/sharedStrings.xml><?xml version="1.0" encoding="utf-8"?>
<sst xmlns="http://schemas.openxmlformats.org/spreadsheetml/2006/main" count="274" uniqueCount="136">
  <si>
    <t>Zpráva o plnění služeb a naplnění indikátorů</t>
  </si>
  <si>
    <t>Část A</t>
  </si>
  <si>
    <t>Název projektu:</t>
  </si>
  <si>
    <t>Číslo projektu:</t>
  </si>
  <si>
    <t>Příjemce dotace:</t>
  </si>
  <si>
    <t>Královéhradecký kraj</t>
  </si>
  <si>
    <t>Číslo veřejné zakázky:</t>
  </si>
  <si>
    <t>Poskytovatel sociální služby:</t>
  </si>
  <si>
    <t>Identifikátor sociální služby:</t>
  </si>
  <si>
    <t>Druh sociální služby:</t>
  </si>
  <si>
    <t>Název služby (specifikace):</t>
  </si>
  <si>
    <t>uveďte název služby/zařízení, jak máte uvedeno v registru poskytovatelů sociálních služeb</t>
  </si>
  <si>
    <t>Místo poskytování:</t>
  </si>
  <si>
    <t>Kapacita služby:</t>
  </si>
  <si>
    <t>Kontaktní osoba (jm., e-mail, telefon):</t>
  </si>
  <si>
    <t>Požadovaná výše splnění indikátoru</t>
  </si>
  <si>
    <t>Min. výše splnění indikátoru</t>
  </si>
  <si>
    <t>Min. výše splnění indikátoru v %</t>
  </si>
  <si>
    <t>Aktuální výše splnění indikátoru</t>
  </si>
  <si>
    <t>Aktuální plnění indikátoru v %</t>
  </si>
  <si>
    <r>
      <t xml:space="preserve">Do volných polí prvního a třetího sloupce (požadovaná výše splnění indikátoru a Min. Výše splnění indikátoru v %) uvedete výše indikátorů, které máte uvedeny ve Smlouvě. Indikátory, které ve smlouvě uvedeny nejsou jen proškrtnete.                                                                                                                                                                                                                                                                                                          Zbývající dva sloupce (aktuální výše splnění indikátoru a aktuální plnění indikátoru v %)  se budou vyplňovat </t>
    </r>
    <r>
      <rPr>
        <u/>
        <sz val="10"/>
        <color indexed="8"/>
        <rFont val="Calibri"/>
        <family val="2"/>
        <charset val="238"/>
      </rPr>
      <t>automaticky</t>
    </r>
    <r>
      <rPr>
        <sz val="10"/>
        <color indexed="8"/>
        <rFont val="Calibri"/>
        <family val="2"/>
        <charset val="238"/>
      </rPr>
      <t>, jakmile budete mít vyplněné údaje indikátorů ukončených klientů (pokud nebudou splněny minimální výše indikátorů, budou buňky svítit červeně, jakmile bude dosaženo minimální  výše inidkátoru, zbarví se buňky zeleně).</t>
    </r>
  </si>
  <si>
    <t>Popište, jak byla zajištěna dostupnost</t>
  </si>
  <si>
    <t>Popište plán naplnění zajištění dostupnosti (plánované aktivity – krátce, v bodech)</t>
  </si>
  <si>
    <t>3. MIMOŘÁDNÉ UDÁLOSTI OVLIVŇUJÍCÍ DOSTUPNOST SLUŽBY</t>
  </si>
  <si>
    <t xml:space="preserve">Uveďte mimořádné události, které ovlivnily dostupnost služby </t>
  </si>
  <si>
    <t>4. PUBLICITA</t>
  </si>
  <si>
    <t>Uveďte, jaké nástroje publicity jste využili pro informování o službě (krátce, v bodech)</t>
  </si>
  <si>
    <t>Část B</t>
  </si>
  <si>
    <t>Indikátory /čtvrtletí</t>
  </si>
  <si>
    <t>1.10. - 31.12.2021</t>
  </si>
  <si>
    <t>muži</t>
  </si>
  <si>
    <t>ženy</t>
  </si>
  <si>
    <t>Indikátor 6 00 00 - počet účastníků (účastníci)</t>
  </si>
  <si>
    <t>POZNÁMKY K INDIKÁTORŮM</t>
  </si>
  <si>
    <t>Část C</t>
  </si>
  <si>
    <t>Zdroj ověření dostupnosti</t>
  </si>
  <si>
    <r>
      <rPr>
        <b/>
        <sz val="10"/>
        <color indexed="8"/>
        <rFont val="Calibri"/>
        <family val="2"/>
        <charset val="238"/>
      </rPr>
      <t>Zdroj ověření dostupnosti</t>
    </r>
    <r>
      <rPr>
        <sz val="10"/>
        <color indexed="8"/>
        <rFont val="Calibri"/>
        <family val="2"/>
        <charset val="238"/>
      </rPr>
      <t xml:space="preserve"> - uveďte podklady, které dokládají zajištění Vámi uvedené dostupnosti (např. výkazy práce, docházkové knihy, atd.)</t>
    </r>
  </si>
  <si>
    <t>vzorec</t>
  </si>
  <si>
    <t>Rozdíl skutečně zajištěných hodin od smluvního rozsahu</t>
  </si>
  <si>
    <t>Poznámky</t>
  </si>
  <si>
    <t>doplnit ve formátu VZXX</t>
  </si>
  <si>
    <t>Maximální hodnota platby za službu:</t>
  </si>
  <si>
    <t>viz odst.7.8. Rámcové smlouvy o zajištění soc. služy</t>
  </si>
  <si>
    <t>úvazko měsíců</t>
  </si>
  <si>
    <r>
      <t xml:space="preserve">Indikátor 600 000 </t>
    </r>
    <r>
      <rPr>
        <sz val="10"/>
        <color indexed="8"/>
        <rFont val="Calibri"/>
        <family val="2"/>
        <charset val="238"/>
      </rPr>
      <t>Celkový počet účastníků (účastníci)</t>
    </r>
  </si>
  <si>
    <t>Indikátor (dle přílohy č. 1 Rámcové smlouvy o zaj. s.s.)</t>
  </si>
  <si>
    <t>1. NAPLNĚNÍ ZAJIŠTĚNÍ DOSTUPNOSTI DLE PŘÍLOHY Č. 1 RÁMCOVÉ SMLOUVY</t>
  </si>
  <si>
    <t>2. PLÁN NAPLNĚNÍ ZAJIŠTĚNÍ DOSTUPNOSTI DLE PŘÍLOHY Č. 1 RÁMCOVÉ SMLOUVY</t>
  </si>
  <si>
    <t>Průběžné vykazování - uživatelé služby, s nimiž je uzavřena platná smlouva (jimž je aktuálně služba poskytována)</t>
  </si>
  <si>
    <t>Vykazování indikátorů - uživatelé služby s ukončenou smlouvou (jimž není aktuálně služba poskytována)</t>
  </si>
  <si>
    <t>Jméno pracovníka</t>
  </si>
  <si>
    <t>Typ úvazku</t>
  </si>
  <si>
    <t>od</t>
  </si>
  <si>
    <t>do</t>
  </si>
  <si>
    <t>Pracovní fond</t>
  </si>
  <si>
    <t>Přepočtený pracovní úvazek</t>
  </si>
  <si>
    <t>Pro pracovní smlouvy</t>
  </si>
  <si>
    <t>Pro DPP/DPČ</t>
  </si>
  <si>
    <t>Přehled o personálním zajištění</t>
  </si>
  <si>
    <t>Část D</t>
  </si>
  <si>
    <t>Výše úvazku dle platné prac. smlouvy</t>
  </si>
  <si>
    <t>Součtový řádek</t>
  </si>
  <si>
    <t>počet měsíců sledovaného období:</t>
  </si>
  <si>
    <r>
      <t xml:space="preserve">Výpočtové řádky pro vzorce </t>
    </r>
    <r>
      <rPr>
        <sz val="10"/>
        <color rgb="FFFF0000"/>
        <rFont val="Calibri"/>
        <family val="2"/>
        <charset val="238"/>
        <scheme val="minor"/>
      </rPr>
      <t>(zaktualizovat vždy při změně období)</t>
    </r>
    <r>
      <rPr>
        <sz val="10"/>
        <color theme="1"/>
        <rFont val="Calibri"/>
        <family val="2"/>
        <charset val="238"/>
        <scheme val="minor"/>
      </rPr>
      <t>:</t>
    </r>
  </si>
  <si>
    <t>sledované období:</t>
  </si>
  <si>
    <t>8-mi hodinový fond za sledované období:</t>
  </si>
  <si>
    <t>neměnit:</t>
  </si>
  <si>
    <t>Potřebné informace k vyplnění jsou uvedeny v komentářích u příslušných nadpisových řádků</t>
  </si>
  <si>
    <t>Sledované období:</t>
  </si>
  <si>
    <t>Celkem za sledované období</t>
  </si>
  <si>
    <t>počet týdnů sledovaného období</t>
  </si>
  <si>
    <t>POZNÁMKY K NEZAJIŠTĚNÍ DOSTUPNOSTI</t>
  </si>
  <si>
    <t>Zajištění dostupnosti ve sledovaném období - terénní forma služby</t>
  </si>
  <si>
    <t>Heslo pro odemčení:</t>
  </si>
  <si>
    <t>MZ</t>
  </si>
  <si>
    <t>pro úpravu odkrýt: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</si>
  <si>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</si>
  <si>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</si>
  <si>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</si>
  <si>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</si>
  <si>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</si>
  <si>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</si>
  <si>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</si>
  <si>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</si>
  <si>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</si>
  <si>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</si>
  <si>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</si>
  <si>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</si>
  <si>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</si>
  <si>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Vysvětlení k výpočtům:</t>
  </si>
  <si>
    <t>Při vyplnění tabulky se řiďte kurzívovým textem v Příloze č. 1 rámcové smlouvy, nikoliv časovou dostupností!</t>
  </si>
  <si>
    <t>Rozsah zajištěných hodin/měsíčně (skutečně)</t>
  </si>
  <si>
    <t>Rozsah zajištěných hodin/měsíčně (dle smlouvy/př.č.1)</t>
  </si>
  <si>
    <r>
      <t xml:space="preserve">Výpočet Rozsahu zajištěných hodin/měsíčne dle Př. č. 1 smlouvy je následující:  </t>
    </r>
    <r>
      <rPr>
        <sz val="10"/>
        <color theme="1"/>
        <rFont val="Calibri"/>
        <family val="2"/>
        <charset val="238"/>
        <scheme val="minor"/>
      </rPr>
      <t xml:space="preserve">počet objednaných úvazko-měsíců pracovníků v přímé práci/počet měsíců sledovaného období*160 hodin </t>
    </r>
    <r>
      <rPr>
        <i/>
        <sz val="10"/>
        <color theme="1"/>
        <rFont val="Calibri"/>
        <family val="2"/>
        <charset val="238"/>
        <scheme val="minor"/>
      </rPr>
      <t>(160 hodin je pevně stanovená hodnota průměrného měsíčního pracovního fondu)</t>
    </r>
    <r>
      <rPr>
        <sz val="10"/>
        <color theme="1"/>
        <rFont val="Calibri"/>
        <family val="2"/>
        <charset val="238"/>
        <scheme val="minor"/>
      </rPr>
      <t xml:space="preserve"> * % průměrného měsíčního prac. fondu dle Příl. č. 1 rámcové smlouvy</t>
    </r>
  </si>
  <si>
    <t>1.7. - 31. 12.2023</t>
  </si>
  <si>
    <t>Počet objednaných úvazkoměsíců za 1. pol. 2026</t>
  </si>
  <si>
    <t>1.7. - 31.12.2026</t>
  </si>
  <si>
    <t>Úvazek platný v období 1. 1. -31. 1.2026</t>
  </si>
  <si>
    <t>svátky 2026:</t>
  </si>
  <si>
    <t>Leden</t>
  </si>
  <si>
    <t>Únor</t>
  </si>
  <si>
    <t>Březen</t>
  </si>
  <si>
    <t>Duben</t>
  </si>
  <si>
    <t>Květen</t>
  </si>
  <si>
    <t>Červen</t>
  </si>
  <si>
    <t>Úvazek platný v období 1. 2. -28.2.2026</t>
  </si>
  <si>
    <t>Úvazek platný v období 1.3.-31.3.2026</t>
  </si>
  <si>
    <t>Úvazek platný v období 1.4.-30.4.2026</t>
  </si>
  <si>
    <t>Úvazek platný v období 1.5.-31.5.2026</t>
  </si>
  <si>
    <t>Úvazek platný v období 1.6.-30.6.2026</t>
  </si>
  <si>
    <t>Průměrný měsíční počet úvazků dle objednávky za 1. pol. 2026</t>
  </si>
  <si>
    <t>úvazků</t>
  </si>
  <si>
    <t>Skutečná výše úvazko měsíců za sledované období</t>
  </si>
  <si>
    <t>Průměrná přepočtená výše úvazků příslušného měsíce</t>
  </si>
  <si>
    <t>Skutečná výše úvazku překročila / nepřekročila (-)  smluvně stanovenou výši o:</t>
  </si>
  <si>
    <t>Skutečná výše úvazko měsíců překročila / nepřekročila (-)  smluvně stanovenou výši o:</t>
  </si>
  <si>
    <t>Počet odpracovaných hodin ve sledovaném měsíci</t>
  </si>
  <si>
    <t>Poč. neodprac. hodin přesahujících 21  prac. dní</t>
  </si>
  <si>
    <t>Číslo Rám. smlouvy o zajišt. s. služby:</t>
  </si>
  <si>
    <t>Vyplňujte počet uživatelů s platnými smlouvami k poslednímu dni sledovaného období. Do údajů již uzavřených období nezasahujte! Případné změny narovnejte v aktuálně sledovaném období + zdůvodnění do poznámek k indikátorům.</t>
  </si>
  <si>
    <t>Vyplňujte počet uživatelů s ukončenými smlouvami ve sledovaném období. Do údajů již uzavřených období nezasahujte! Případné změny narovnejte v aktuálně sledovaném období + zdůvodnění do poznámek k indikátorům.</t>
  </si>
  <si>
    <t>DŮLEŽITÁ INFORMACE:</t>
  </si>
  <si>
    <t>Počty uvedené ve Zprávě o plnění služeb a naplnění indikátorů odpovídají počtu fyzických osob. 1 fyzická osoba bude v číslech uvedena pouze 1x! V poznámkách k indikátorům uvádějte zejména opakované účastníky (kteří se nadále nezapočítávají, ale byl za ně znovu odevzdán monitorovací list) a opravy.</t>
  </si>
  <si>
    <t>suma před. období</t>
  </si>
  <si>
    <t>Výše úvazku dle platné PS</t>
  </si>
  <si>
    <t>HPP</t>
  </si>
  <si>
    <t>7,5 hodinový fond</t>
  </si>
  <si>
    <t>DPČ/DPP/jiné</t>
  </si>
  <si>
    <t>HPP vícesměnný</t>
  </si>
  <si>
    <t>Centrum duševního zdraví v Královéhradeckém kraji</t>
  </si>
  <si>
    <t>CZ.03.02.01/00/22_003/0006360</t>
  </si>
  <si>
    <t>§70a Centrum duševního zdraví</t>
  </si>
  <si>
    <t>doplnit číslo smlouvy ve formátu DS2026/XXXX</t>
  </si>
  <si>
    <t>1. 4. 2026 - 30. 6. 2026</t>
  </si>
  <si>
    <t>1.4.-30.6.2026</t>
  </si>
  <si>
    <t>1.4. - 30. 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</si>
</sst>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yyyy\-mm\-dd;@"/>
    <numFmt numFmtId="165" formatCode="0.00_ ;[Red]\-0.0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37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45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1" fontId="3" fillId="0" borderId="0" xfId="0" applyNumberFormat="1" applyFont="1"/>
    <xf numFmtId="1" fontId="2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1" fontId="2" fillId="2" borderId="54" xfId="0" applyNumberFormat="1" applyFont="1" applyFill="1" applyBorder="1" applyAlignment="1">
      <alignment horizontal="center" vertical="center"/>
    </xf>
    <xf numFmtId="1" fontId="2" fillId="2" borderId="55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left" wrapText="1"/>
    </xf>
    <xf numFmtId="1" fontId="4" fillId="0" borderId="0" xfId="0" applyNumberFormat="1" applyFont="1" applyAlignment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4" fillId="0" borderId="0" xfId="0" applyFont="1"/>
    <xf numFmtId="0" fontId="3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4" fillId="0" borderId="26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2" fillId="0" borderId="0" xfId="0" applyFont="1" applyAlignment="1" applyProtection="1">
      <alignment horizontal="left" wrapText="1"/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2" fillId="0" borderId="0" xfId="0" applyFont="1" applyBorder="1" applyAlignment="1">
      <alignment horizontal="left"/>
    </xf>
    <xf numFmtId="164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8" fillId="2" borderId="45" xfId="0" applyFont="1" applyFill="1" applyBorder="1" applyAlignment="1" applyProtection="1">
      <alignment horizontal="center"/>
    </xf>
    <xf numFmtId="1" fontId="3" fillId="2" borderId="45" xfId="0" applyNumberFormat="1" applyFont="1" applyFill="1" applyBorder="1" applyAlignment="1" applyProtection="1">
      <alignment horizontal="center" vertical="center"/>
    </xf>
    <xf numFmtId="1" fontId="2" fillId="0" borderId="14" xfId="0" applyNumberFormat="1" applyFont="1" applyBorder="1" applyAlignment="1">
      <alignment horizontal="left" wrapText="1"/>
    </xf>
    <xf numFmtId="1" fontId="2" fillId="0" borderId="14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left" wrapText="1"/>
    </xf>
    <xf numFmtId="1" fontId="2" fillId="0" borderId="0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8" fillId="2" borderId="47" xfId="0" applyFont="1" applyFill="1" applyBorder="1" applyAlignment="1" applyProtection="1">
      <alignment horizontal="center"/>
    </xf>
    <xf numFmtId="1" fontId="3" fillId="2" borderId="47" xfId="0" applyNumberFormat="1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8" fillId="3" borderId="45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Protection="1"/>
    <xf numFmtId="0" fontId="2" fillId="3" borderId="16" xfId="0" applyFont="1" applyFill="1" applyBorder="1" applyProtection="1"/>
    <xf numFmtId="0" fontId="2" fillId="3" borderId="39" xfId="0" applyFont="1" applyFill="1" applyBorder="1" applyProtection="1"/>
    <xf numFmtId="0" fontId="4" fillId="3" borderId="3" xfId="0" applyFont="1" applyFill="1" applyBorder="1" applyAlignment="1" applyProtection="1">
      <alignment horizontal="left" wrapText="1"/>
    </xf>
    <xf numFmtId="2" fontId="2" fillId="3" borderId="33" xfId="0" applyNumberFormat="1" applyFont="1" applyFill="1" applyBorder="1" applyAlignment="1" applyProtection="1">
      <alignment horizontal="center" vertical="center"/>
    </xf>
    <xf numFmtId="2" fontId="2" fillId="3" borderId="36" xfId="0" applyNumberFormat="1" applyFont="1" applyFill="1" applyBorder="1" applyAlignment="1" applyProtection="1">
      <alignment horizontal="center" vertical="center"/>
    </xf>
    <xf numFmtId="0" fontId="18" fillId="3" borderId="56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vertical="center" wrapText="1"/>
    </xf>
    <xf numFmtId="0" fontId="4" fillId="3" borderId="24" xfId="0" applyFont="1" applyFill="1" applyBorder="1" applyAlignment="1" applyProtection="1">
      <alignment horizontal="center"/>
    </xf>
    <xf numFmtId="0" fontId="4" fillId="3" borderId="45" xfId="0" applyFont="1" applyFill="1" applyBorder="1" applyAlignment="1" applyProtection="1">
      <alignment horizontal="center"/>
    </xf>
    <xf numFmtId="0" fontId="2" fillId="3" borderId="21" xfId="0" applyFont="1" applyFill="1" applyBorder="1" applyAlignment="1" applyProtection="1">
      <alignment horizontal="left" vertical="center" wrapText="1"/>
    </xf>
    <xf numFmtId="0" fontId="13" fillId="3" borderId="56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4" fontId="0" fillId="0" borderId="0" xfId="0" applyNumberFormat="1" applyAlignment="1">
      <alignment horizontal="center"/>
    </xf>
    <xf numFmtId="0" fontId="18" fillId="3" borderId="56" xfId="0" applyFont="1" applyFill="1" applyBorder="1" applyAlignment="1" applyProtection="1">
      <alignment horizontal="center" vertical="center" wrapText="1"/>
    </xf>
    <xf numFmtId="0" fontId="4" fillId="3" borderId="56" xfId="0" applyFont="1" applyFill="1" applyBorder="1" applyAlignment="1" applyProtection="1">
      <alignment horizontal="center" vertical="center" wrapText="1"/>
    </xf>
    <xf numFmtId="165" fontId="4" fillId="3" borderId="56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14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3" borderId="36" xfId="0" applyNumberFormat="1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14" fontId="2" fillId="0" borderId="33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3" borderId="33" xfId="0" applyNumberFormat="1" applyFont="1" applyFill="1" applyBorder="1" applyAlignment="1" applyProtection="1">
      <alignment horizontal="center" vertical="center"/>
    </xf>
    <xf numFmtId="0" fontId="13" fillId="3" borderId="56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20" fillId="3" borderId="56" xfId="0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wrapText="1"/>
    </xf>
    <xf numFmtId="0" fontId="4" fillId="4" borderId="10" xfId="0" applyFont="1" applyFill="1" applyBorder="1" applyAlignment="1" applyProtection="1">
      <alignment horizontal="center" wrapText="1"/>
    </xf>
    <xf numFmtId="0" fontId="4" fillId="4" borderId="13" xfId="0" applyFont="1" applyFill="1" applyBorder="1" applyAlignment="1" applyProtection="1">
      <alignment horizont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left" vertical="center" wrapText="1"/>
    </xf>
    <xf numFmtId="0" fontId="4" fillId="3" borderId="20" xfId="0" applyFont="1" applyFill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3" fillId="3" borderId="16" xfId="0" applyFont="1" applyFill="1" applyBorder="1" applyAlignment="1" applyProtection="1">
      <alignment horizontal="left" vertical="center" wrapText="1"/>
    </xf>
    <xf numFmtId="0" fontId="13" fillId="3" borderId="17" xfId="0" applyFont="1" applyFill="1" applyBorder="1" applyAlignment="1" applyProtection="1">
      <alignment horizontal="left" vertical="center" wrapText="1"/>
    </xf>
    <xf numFmtId="0" fontId="13" fillId="3" borderId="18" xfId="0" applyFont="1" applyFill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13" fillId="3" borderId="21" xfId="0" applyFont="1" applyFill="1" applyBorder="1" applyAlignment="1" applyProtection="1">
      <alignment horizontal="left" vertical="center" wrapText="1"/>
    </xf>
    <xf numFmtId="0" fontId="13" fillId="3" borderId="22" xfId="0" applyFont="1" applyFill="1" applyBorder="1" applyAlignment="1" applyProtection="1">
      <alignment horizontal="left" vertical="center" wrapText="1"/>
    </xf>
    <xf numFmtId="0" fontId="13" fillId="3" borderId="23" xfId="0" applyFont="1" applyFill="1" applyBorder="1" applyAlignment="1" applyProtection="1">
      <alignment horizontal="left" vertical="center" wrapText="1"/>
    </xf>
    <xf numFmtId="6" fontId="2" fillId="0" borderId="24" xfId="0" applyNumberFormat="1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4" fillId="4" borderId="16" xfId="0" applyFont="1" applyFill="1" applyBorder="1" applyAlignment="1" applyProtection="1">
      <alignment horizontal="left" vertical="center" wrapText="1"/>
    </xf>
    <xf numFmtId="0" fontId="4" fillId="4" borderId="17" xfId="0" applyFont="1" applyFill="1" applyBorder="1" applyAlignment="1" applyProtection="1">
      <alignment horizontal="left" vertical="center" wrapText="1"/>
    </xf>
    <xf numFmtId="0" fontId="4" fillId="4" borderId="18" xfId="0" applyFont="1" applyFill="1" applyBorder="1" applyAlignment="1" applyProtection="1">
      <alignment horizontal="left" vertical="center" wrapText="1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4" fillId="4" borderId="21" xfId="0" applyFont="1" applyFill="1" applyBorder="1" applyAlignment="1" applyProtection="1">
      <alignment horizontal="left" vertical="center" wrapText="1"/>
    </xf>
    <xf numFmtId="0" fontId="4" fillId="4" borderId="22" xfId="0" applyFont="1" applyFill="1" applyBorder="1" applyAlignment="1" applyProtection="1">
      <alignment horizontal="left" vertical="center" wrapText="1"/>
    </xf>
    <xf numFmtId="0" fontId="4" fillId="4" borderId="23" xfId="0" applyFont="1" applyFill="1" applyBorder="1" applyAlignment="1" applyProtection="1">
      <alignment horizontal="left" vertical="center" wrapText="1"/>
    </xf>
    <xf numFmtId="0" fontId="4" fillId="3" borderId="53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center" wrapText="1"/>
    </xf>
    <xf numFmtId="0" fontId="2" fillId="3" borderId="0" xfId="0" applyFont="1" applyFill="1" applyAlignment="1" applyProtection="1">
      <alignment horizontal="center" wrapText="1"/>
    </xf>
    <xf numFmtId="0" fontId="2" fillId="3" borderId="29" xfId="0" applyFont="1" applyFill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 applyProtection="1">
      <alignment horizontal="left" vertical="center" wrapText="1"/>
    </xf>
    <xf numFmtId="0" fontId="2" fillId="3" borderId="19" xfId="0" applyFont="1" applyFill="1" applyBorder="1" applyAlignment="1" applyProtection="1">
      <alignment horizontal="left" vertical="center" wrapText="1"/>
    </xf>
    <xf numFmtId="0" fontId="4" fillId="3" borderId="32" xfId="0" applyFont="1" applyFill="1" applyBorder="1" applyAlignment="1" applyProtection="1">
      <alignment horizontal="left" vertical="center" wrapText="1"/>
    </xf>
    <xf numFmtId="0" fontId="4" fillId="3" borderId="33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left" vertical="center" wrapText="1"/>
    </xf>
    <xf numFmtId="0" fontId="4" fillId="3" borderId="36" xfId="0" applyFont="1" applyFill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4" borderId="19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20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49" xfId="0" applyFont="1" applyFill="1" applyBorder="1" applyAlignment="1" applyProtection="1">
      <alignment horizontal="center" vertical="center" wrapText="1"/>
    </xf>
    <xf numFmtId="0" fontId="4" fillId="3" borderId="50" xfId="0" applyFont="1" applyFill="1" applyBorder="1" applyAlignment="1" applyProtection="1">
      <alignment horizontal="center" vertical="center" wrapText="1"/>
    </xf>
    <xf numFmtId="0" fontId="4" fillId="3" borderId="51" xfId="0" applyFont="1" applyFill="1" applyBorder="1" applyAlignment="1" applyProtection="1">
      <alignment horizontal="center" vertical="center" wrapText="1"/>
    </xf>
    <xf numFmtId="0" fontId="20" fillId="4" borderId="9" xfId="0" applyFont="1" applyFill="1" applyBorder="1" applyAlignment="1" applyProtection="1">
      <alignment horizontal="center" wrapText="1"/>
    </xf>
    <xf numFmtId="0" fontId="20" fillId="4" borderId="10" xfId="0" applyFont="1" applyFill="1" applyBorder="1" applyAlignment="1" applyProtection="1">
      <alignment horizontal="center" wrapText="1"/>
    </xf>
    <xf numFmtId="0" fontId="20" fillId="4" borderId="13" xfId="0" applyFont="1" applyFill="1" applyBorder="1" applyAlignment="1" applyProtection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3" borderId="21" xfId="0" applyFont="1" applyFill="1" applyBorder="1" applyAlignment="1" applyProtection="1">
      <alignment horizontal="center"/>
    </xf>
    <xf numFmtId="0" fontId="4" fillId="3" borderId="23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/>
    </xf>
    <xf numFmtId="0" fontId="4" fillId="3" borderId="25" xfId="0" applyFont="1" applyFill="1" applyBorder="1" applyAlignment="1" applyProtection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8" fillId="4" borderId="9" xfId="0" applyFont="1" applyFill="1" applyBorder="1" applyAlignment="1" applyProtection="1">
      <alignment horizontal="center" wrapText="1"/>
    </xf>
    <xf numFmtId="0" fontId="8" fillId="4" borderId="10" xfId="0" applyFont="1" applyFill="1" applyBorder="1" applyAlignment="1" applyProtection="1">
      <alignment horizontal="center" wrapText="1"/>
    </xf>
    <xf numFmtId="0" fontId="8" fillId="4" borderId="13" xfId="0" applyFont="1" applyFill="1" applyBorder="1" applyAlignment="1" applyProtection="1">
      <alignment horizontal="center" wrapText="1"/>
    </xf>
    <xf numFmtId="0" fontId="8" fillId="2" borderId="9" xfId="0" applyFont="1" applyFill="1" applyBorder="1" applyAlignment="1" applyProtection="1">
      <alignment horizontal="center" wrapText="1"/>
    </xf>
    <xf numFmtId="0" fontId="8" fillId="2" borderId="10" xfId="0" applyFont="1" applyFill="1" applyBorder="1" applyAlignment="1" applyProtection="1">
      <alignment horizontal="center" wrapText="1"/>
    </xf>
    <xf numFmtId="0" fontId="8" fillId="2" borderId="13" xfId="0" applyFont="1" applyFill="1" applyBorder="1" applyAlignment="1" applyProtection="1">
      <alignment horizontal="center" wrapText="1"/>
    </xf>
    <xf numFmtId="0" fontId="8" fillId="3" borderId="46" xfId="0" applyFont="1" applyFill="1" applyBorder="1" applyAlignment="1" applyProtection="1">
      <alignment horizontal="center"/>
    </xf>
    <xf numFmtId="0" fontId="8" fillId="3" borderId="47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8" fillId="2" borderId="23" xfId="0" applyFont="1" applyFill="1" applyBorder="1" applyAlignment="1" applyProtection="1">
      <alignment horizontal="center"/>
    </xf>
    <xf numFmtId="0" fontId="8" fillId="2" borderId="24" xfId="0" applyFont="1" applyFill="1" applyBorder="1" applyAlignment="1" applyProtection="1">
      <alignment horizontal="center"/>
    </xf>
    <xf numFmtId="0" fontId="8" fillId="2" borderId="25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1" fontId="3" fillId="0" borderId="46" xfId="0" applyNumberFormat="1" applyFont="1" applyFill="1" applyBorder="1" applyAlignment="1" applyProtection="1">
      <alignment horizontal="center" vertical="center"/>
      <protection locked="0"/>
    </xf>
    <xf numFmtId="1" fontId="3" fillId="0" borderId="47" xfId="0" applyNumberFormat="1" applyFont="1" applyFill="1" applyBorder="1" applyAlignment="1" applyProtection="1">
      <alignment horizontal="center" vertical="center"/>
      <protection locked="0"/>
    </xf>
    <xf numFmtId="1" fontId="3" fillId="2" borderId="21" xfId="0" applyNumberFormat="1" applyFont="1" applyFill="1" applyBorder="1" applyAlignment="1" applyProtection="1">
      <alignment horizontal="center" vertical="center"/>
    </xf>
    <xf numFmtId="1" fontId="3" fillId="2" borderId="23" xfId="0" applyNumberFormat="1" applyFont="1" applyFill="1" applyBorder="1" applyAlignment="1" applyProtection="1">
      <alignment horizontal="center" vertical="center"/>
    </xf>
    <xf numFmtId="1" fontId="3" fillId="2" borderId="24" xfId="0" applyNumberFormat="1" applyFont="1" applyFill="1" applyBorder="1" applyAlignment="1" applyProtection="1">
      <alignment horizontal="center" vertical="center"/>
    </xf>
    <xf numFmtId="1" fontId="3" fillId="2" borderId="25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1" fontId="2" fillId="0" borderId="26" xfId="0" applyNumberFormat="1" applyFont="1" applyBorder="1" applyAlignment="1">
      <alignment horizontal="left" wrapText="1"/>
    </xf>
    <xf numFmtId="1" fontId="2" fillId="0" borderId="27" xfId="0" applyNumberFormat="1" applyFont="1" applyBorder="1" applyAlignment="1">
      <alignment horizontal="left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57" xfId="0" applyFont="1" applyFill="1" applyBorder="1" applyAlignment="1" applyProtection="1">
      <alignment horizontal="center" vertical="center" wrapText="1"/>
    </xf>
    <xf numFmtId="0" fontId="4" fillId="3" borderId="58" xfId="0" applyFont="1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2" fontId="0" fillId="0" borderId="35" xfId="0" applyNumberFormat="1" applyBorder="1" applyAlignment="1" applyProtection="1">
      <alignment horizontal="center"/>
      <protection locked="0"/>
    </xf>
    <xf numFmtId="2" fontId="0" fillId="0" borderId="36" xfId="0" applyNumberFormat="1" applyBorder="1" applyAlignment="1" applyProtection="1">
      <alignment horizontal="center"/>
      <protection locked="0"/>
    </xf>
    <xf numFmtId="2" fontId="0" fillId="0" borderId="37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2" fontId="0" fillId="0" borderId="14" xfId="0" applyNumberFormat="1" applyBorder="1" applyAlignment="1" applyProtection="1">
      <alignment horizontal="center"/>
      <protection locked="0"/>
    </xf>
    <xf numFmtId="2" fontId="0" fillId="0" borderId="40" xfId="0" applyNumberForma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2" fillId="3" borderId="19" xfId="0" applyNumberFormat="1" applyFont="1" applyFill="1" applyBorder="1" applyAlignment="1" applyProtection="1">
      <alignment horizontal="center" vertical="center"/>
    </xf>
    <xf numFmtId="0" fontId="2" fillId="3" borderId="17" xfId="0" applyNumberFormat="1" applyFont="1" applyFill="1" applyBorder="1" applyAlignment="1" applyProtection="1">
      <alignment horizontal="center" vertical="center"/>
    </xf>
    <xf numFmtId="0" fontId="2" fillId="3" borderId="18" xfId="0" applyNumberFormat="1" applyFont="1" applyFill="1" applyBorder="1" applyAlignment="1" applyProtection="1">
      <alignment horizontal="center" vertical="center"/>
    </xf>
    <xf numFmtId="2" fontId="0" fillId="0" borderId="45" xfId="0" applyNumberFormat="1" applyBorder="1" applyAlignment="1" applyProtection="1">
      <alignment horizontal="center"/>
      <protection locked="0"/>
    </xf>
    <xf numFmtId="2" fontId="0" fillId="0" borderId="46" xfId="0" applyNumberFormat="1" applyBorder="1" applyAlignment="1" applyProtection="1">
      <alignment horizontal="center"/>
      <protection locked="0"/>
    </xf>
    <xf numFmtId="2" fontId="0" fillId="0" borderId="47" xfId="0" applyNumberForma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2" fontId="0" fillId="0" borderId="25" xfId="0" applyNumberFormat="1" applyBorder="1" applyAlignment="1" applyProtection="1">
      <alignment horizontal="center"/>
      <protection locked="0"/>
    </xf>
    <xf numFmtId="0" fontId="1" fillId="3" borderId="38" xfId="0" applyFont="1" applyFill="1" applyBorder="1" applyAlignment="1" applyProtection="1">
      <alignment horizontal="center"/>
    </xf>
    <xf numFmtId="0" fontId="1" fillId="3" borderId="57" xfId="0" applyFont="1" applyFill="1" applyBorder="1" applyAlignment="1" applyProtection="1">
      <alignment horizontal="center"/>
    </xf>
    <xf numFmtId="0" fontId="1" fillId="3" borderId="58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10" fontId="15" fillId="3" borderId="3" xfId="0" applyNumberFormat="1" applyFont="1" applyFill="1" applyBorder="1" applyAlignment="1" applyProtection="1">
      <alignment horizontal="center"/>
    </xf>
    <xf numFmtId="10" fontId="15" fillId="3" borderId="4" xfId="0" applyNumberFormat="1" applyFont="1" applyFill="1" applyBorder="1" applyAlignment="1" applyProtection="1">
      <alignment horizontal="center"/>
    </xf>
    <xf numFmtId="10" fontId="15" fillId="3" borderId="5" xfId="0" applyNumberFormat="1" applyFont="1" applyFill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  <protection locked="0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21" fillId="3" borderId="3" xfId="0" applyNumberFormat="1" applyFont="1" applyFill="1" applyBorder="1" applyAlignment="1" applyProtection="1">
      <alignment horizontal="center"/>
    </xf>
    <xf numFmtId="10" fontId="21" fillId="3" borderId="4" xfId="0" applyNumberFormat="1" applyFont="1" applyFill="1" applyBorder="1" applyAlignment="1" applyProtection="1">
      <alignment horizontal="center"/>
    </xf>
    <xf numFmtId="0" fontId="2" fillId="0" borderId="59" xfId="0" applyFont="1" applyBorder="1" applyAlignment="1" applyProtection="1">
      <alignment horizontal="left" vertical="center" wrapText="1"/>
      <protection locked="0"/>
    </xf>
    <xf numFmtId="0" fontId="2" fillId="0" borderId="60" xfId="0" applyFont="1" applyBorder="1" applyAlignment="1" applyProtection="1">
      <alignment horizontal="left" vertical="center" wrapText="1"/>
      <protection locked="0"/>
    </xf>
    <xf numFmtId="0" fontId="2" fillId="0" borderId="61" xfId="0" applyFont="1" applyBorder="1" applyAlignment="1" applyProtection="1">
      <alignment horizontal="left" vertical="center" wrapText="1"/>
      <protection locked="0"/>
    </xf>
    <xf numFmtId="165" fontId="4" fillId="3" borderId="62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19">
    <dxf>
      <font>
        <color theme="5" tint="-0.24994659260841701"/>
      </font>
      <fill>
        <patternFill>
          <bgColor rgb="FFFFA3A3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2" tint="-9.9948118533890809E-2"/>
        </patternFill>
      </fill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00B050"/>
      </font>
      <fill>
        <patternFill>
          <bgColor theme="6" tint="0.59996337778862885"/>
        </patternFill>
      </fill>
    </dxf>
    <dxf>
      <font>
        <color theme="5" tint="-0.24994659260841701"/>
      </font>
      <fill>
        <patternFill>
          <bgColor rgb="FFFFABAB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92D0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0"/>
  <sheetViews>
    <sheetView tabSelected="1" view="pageLayout" zoomScaleNormal="100" workbookViewId="0">
      <selection activeCell="D6" sqref="D6:Q6"/>
    </sheetView>
  </sheetViews>
  <sheetFormatPr defaultColWidth="9.140625" defaultRowHeight="12.75" x14ac:dyDescent="0.2"/>
  <cols>
    <col min="1" max="1" width="20.5703125" style="52" customWidth="1"/>
    <col min="2" max="2" width="6" style="52" customWidth="1"/>
    <col min="3" max="3" width="1.28515625" style="52" customWidth="1"/>
    <col min="4" max="4" width="4.28515625" style="6" customWidth="1"/>
    <col min="5" max="5" width="3.7109375" style="6" customWidth="1"/>
    <col min="6" max="6" width="3.140625" style="6" customWidth="1"/>
    <col min="7" max="7" width="4.7109375" style="6" customWidth="1"/>
    <col min="8" max="9" width="7.5703125" style="6" customWidth="1"/>
    <col min="10" max="10" width="2.5703125" style="6" customWidth="1"/>
    <col min="11" max="12" width="5" style="6" customWidth="1"/>
    <col min="13" max="13" width="2.85546875" style="6" customWidth="1"/>
    <col min="14" max="14" width="4" style="6" customWidth="1"/>
    <col min="15" max="15" width="3.28515625" style="6" customWidth="1"/>
    <col min="16" max="16" width="14.5703125" style="6" bestFit="1" customWidth="1"/>
    <col min="17" max="17" width="9.7109375" style="6" customWidth="1"/>
    <col min="18" max="18" width="6.5703125" style="48" customWidth="1"/>
    <col min="19" max="19" width="74.5703125" style="36" customWidth="1"/>
    <col min="20" max="20" width="9.140625" style="36"/>
    <col min="21" max="21" width="5.42578125" style="36" customWidth="1"/>
    <col min="22" max="22" width="4" style="36" customWidth="1"/>
    <col min="23" max="23" width="9.140625" style="5"/>
    <col min="24" max="256" width="9.140625" style="6"/>
    <col min="257" max="257" width="22.5703125" style="6" customWidth="1"/>
    <col min="258" max="258" width="5.7109375" style="6" customWidth="1"/>
    <col min="259" max="259" width="2.5703125" style="6" customWidth="1"/>
    <col min="260" max="260" width="4.28515625" style="6" customWidth="1"/>
    <col min="261" max="261" width="4.7109375" style="6" customWidth="1"/>
    <col min="262" max="262" width="3.140625" style="6" customWidth="1"/>
    <col min="263" max="263" width="4.7109375" style="6" customWidth="1"/>
    <col min="264" max="265" width="7.5703125" style="6" customWidth="1"/>
    <col min="266" max="266" width="2.5703125" style="6" customWidth="1"/>
    <col min="267" max="268" width="5" style="6" customWidth="1"/>
    <col min="269" max="269" width="2.85546875" style="6" customWidth="1"/>
    <col min="270" max="270" width="4" style="6" customWidth="1"/>
    <col min="271" max="271" width="3.28515625" style="6" customWidth="1"/>
    <col min="272" max="272" width="7.28515625" style="6" customWidth="1"/>
    <col min="273" max="273" width="8.7109375" style="6" customWidth="1"/>
    <col min="274" max="274" width="6.5703125" style="6" customWidth="1"/>
    <col min="275" max="275" width="74.5703125" style="6" customWidth="1"/>
    <col min="276" max="512" width="9.140625" style="6"/>
    <col min="513" max="513" width="22.5703125" style="6" customWidth="1"/>
    <col min="514" max="514" width="5.7109375" style="6" customWidth="1"/>
    <col min="515" max="515" width="2.5703125" style="6" customWidth="1"/>
    <col min="516" max="516" width="4.28515625" style="6" customWidth="1"/>
    <col min="517" max="517" width="4.7109375" style="6" customWidth="1"/>
    <col min="518" max="518" width="3.140625" style="6" customWidth="1"/>
    <col min="519" max="519" width="4.7109375" style="6" customWidth="1"/>
    <col min="520" max="521" width="7.5703125" style="6" customWidth="1"/>
    <col min="522" max="522" width="2.5703125" style="6" customWidth="1"/>
    <col min="523" max="524" width="5" style="6" customWidth="1"/>
    <col min="525" max="525" width="2.85546875" style="6" customWidth="1"/>
    <col min="526" max="526" width="4" style="6" customWidth="1"/>
    <col min="527" max="527" width="3.28515625" style="6" customWidth="1"/>
    <col min="528" max="528" width="7.28515625" style="6" customWidth="1"/>
    <col min="529" max="529" width="8.7109375" style="6" customWidth="1"/>
    <col min="530" max="530" width="6.5703125" style="6" customWidth="1"/>
    <col min="531" max="531" width="74.5703125" style="6" customWidth="1"/>
    <col min="532" max="768" width="9.140625" style="6"/>
    <col min="769" max="769" width="22.5703125" style="6" customWidth="1"/>
    <col min="770" max="770" width="5.7109375" style="6" customWidth="1"/>
    <col min="771" max="771" width="2.5703125" style="6" customWidth="1"/>
    <col min="772" max="772" width="4.28515625" style="6" customWidth="1"/>
    <col min="773" max="773" width="4.7109375" style="6" customWidth="1"/>
    <col min="774" max="774" width="3.140625" style="6" customWidth="1"/>
    <col min="775" max="775" width="4.7109375" style="6" customWidth="1"/>
    <col min="776" max="777" width="7.5703125" style="6" customWidth="1"/>
    <col min="778" max="778" width="2.5703125" style="6" customWidth="1"/>
    <col min="779" max="780" width="5" style="6" customWidth="1"/>
    <col min="781" max="781" width="2.85546875" style="6" customWidth="1"/>
    <col min="782" max="782" width="4" style="6" customWidth="1"/>
    <col min="783" max="783" width="3.28515625" style="6" customWidth="1"/>
    <col min="784" max="784" width="7.28515625" style="6" customWidth="1"/>
    <col min="785" max="785" width="8.7109375" style="6" customWidth="1"/>
    <col min="786" max="786" width="6.5703125" style="6" customWidth="1"/>
    <col min="787" max="787" width="74.5703125" style="6" customWidth="1"/>
    <col min="788" max="1024" width="9.140625" style="6"/>
    <col min="1025" max="1025" width="22.5703125" style="6" customWidth="1"/>
    <col min="1026" max="1026" width="5.7109375" style="6" customWidth="1"/>
    <col min="1027" max="1027" width="2.5703125" style="6" customWidth="1"/>
    <col min="1028" max="1028" width="4.28515625" style="6" customWidth="1"/>
    <col min="1029" max="1029" width="4.7109375" style="6" customWidth="1"/>
    <col min="1030" max="1030" width="3.140625" style="6" customWidth="1"/>
    <col min="1031" max="1031" width="4.7109375" style="6" customWidth="1"/>
    <col min="1032" max="1033" width="7.5703125" style="6" customWidth="1"/>
    <col min="1034" max="1034" width="2.5703125" style="6" customWidth="1"/>
    <col min="1035" max="1036" width="5" style="6" customWidth="1"/>
    <col min="1037" max="1037" width="2.85546875" style="6" customWidth="1"/>
    <col min="1038" max="1038" width="4" style="6" customWidth="1"/>
    <col min="1039" max="1039" width="3.28515625" style="6" customWidth="1"/>
    <col min="1040" max="1040" width="7.28515625" style="6" customWidth="1"/>
    <col min="1041" max="1041" width="8.7109375" style="6" customWidth="1"/>
    <col min="1042" max="1042" width="6.5703125" style="6" customWidth="1"/>
    <col min="1043" max="1043" width="74.5703125" style="6" customWidth="1"/>
    <col min="1044" max="1280" width="9.140625" style="6"/>
    <col min="1281" max="1281" width="22.5703125" style="6" customWidth="1"/>
    <col min="1282" max="1282" width="5.7109375" style="6" customWidth="1"/>
    <col min="1283" max="1283" width="2.5703125" style="6" customWidth="1"/>
    <col min="1284" max="1284" width="4.28515625" style="6" customWidth="1"/>
    <col min="1285" max="1285" width="4.7109375" style="6" customWidth="1"/>
    <col min="1286" max="1286" width="3.140625" style="6" customWidth="1"/>
    <col min="1287" max="1287" width="4.7109375" style="6" customWidth="1"/>
    <col min="1288" max="1289" width="7.5703125" style="6" customWidth="1"/>
    <col min="1290" max="1290" width="2.5703125" style="6" customWidth="1"/>
    <col min="1291" max="1292" width="5" style="6" customWidth="1"/>
    <col min="1293" max="1293" width="2.85546875" style="6" customWidth="1"/>
    <col min="1294" max="1294" width="4" style="6" customWidth="1"/>
    <col min="1295" max="1295" width="3.28515625" style="6" customWidth="1"/>
    <col min="1296" max="1296" width="7.28515625" style="6" customWidth="1"/>
    <col min="1297" max="1297" width="8.7109375" style="6" customWidth="1"/>
    <col min="1298" max="1298" width="6.5703125" style="6" customWidth="1"/>
    <col min="1299" max="1299" width="74.5703125" style="6" customWidth="1"/>
    <col min="1300" max="1536" width="9.140625" style="6"/>
    <col min="1537" max="1537" width="22.5703125" style="6" customWidth="1"/>
    <col min="1538" max="1538" width="5.7109375" style="6" customWidth="1"/>
    <col min="1539" max="1539" width="2.5703125" style="6" customWidth="1"/>
    <col min="1540" max="1540" width="4.28515625" style="6" customWidth="1"/>
    <col min="1541" max="1541" width="4.7109375" style="6" customWidth="1"/>
    <col min="1542" max="1542" width="3.140625" style="6" customWidth="1"/>
    <col min="1543" max="1543" width="4.7109375" style="6" customWidth="1"/>
    <col min="1544" max="1545" width="7.5703125" style="6" customWidth="1"/>
    <col min="1546" max="1546" width="2.5703125" style="6" customWidth="1"/>
    <col min="1547" max="1548" width="5" style="6" customWidth="1"/>
    <col min="1549" max="1549" width="2.85546875" style="6" customWidth="1"/>
    <col min="1550" max="1550" width="4" style="6" customWidth="1"/>
    <col min="1551" max="1551" width="3.28515625" style="6" customWidth="1"/>
    <col min="1552" max="1552" width="7.28515625" style="6" customWidth="1"/>
    <col min="1553" max="1553" width="8.7109375" style="6" customWidth="1"/>
    <col min="1554" max="1554" width="6.5703125" style="6" customWidth="1"/>
    <col min="1555" max="1555" width="74.5703125" style="6" customWidth="1"/>
    <col min="1556" max="1792" width="9.140625" style="6"/>
    <col min="1793" max="1793" width="22.5703125" style="6" customWidth="1"/>
    <col min="1794" max="1794" width="5.7109375" style="6" customWidth="1"/>
    <col min="1795" max="1795" width="2.5703125" style="6" customWidth="1"/>
    <col min="1796" max="1796" width="4.28515625" style="6" customWidth="1"/>
    <col min="1797" max="1797" width="4.7109375" style="6" customWidth="1"/>
    <col min="1798" max="1798" width="3.140625" style="6" customWidth="1"/>
    <col min="1799" max="1799" width="4.7109375" style="6" customWidth="1"/>
    <col min="1800" max="1801" width="7.5703125" style="6" customWidth="1"/>
    <col min="1802" max="1802" width="2.5703125" style="6" customWidth="1"/>
    <col min="1803" max="1804" width="5" style="6" customWidth="1"/>
    <col min="1805" max="1805" width="2.85546875" style="6" customWidth="1"/>
    <col min="1806" max="1806" width="4" style="6" customWidth="1"/>
    <col min="1807" max="1807" width="3.28515625" style="6" customWidth="1"/>
    <col min="1808" max="1808" width="7.28515625" style="6" customWidth="1"/>
    <col min="1809" max="1809" width="8.7109375" style="6" customWidth="1"/>
    <col min="1810" max="1810" width="6.5703125" style="6" customWidth="1"/>
    <col min="1811" max="1811" width="74.5703125" style="6" customWidth="1"/>
    <col min="1812" max="2048" width="9.140625" style="6"/>
    <col min="2049" max="2049" width="22.5703125" style="6" customWidth="1"/>
    <col min="2050" max="2050" width="5.7109375" style="6" customWidth="1"/>
    <col min="2051" max="2051" width="2.5703125" style="6" customWidth="1"/>
    <col min="2052" max="2052" width="4.28515625" style="6" customWidth="1"/>
    <col min="2053" max="2053" width="4.7109375" style="6" customWidth="1"/>
    <col min="2054" max="2054" width="3.140625" style="6" customWidth="1"/>
    <col min="2055" max="2055" width="4.7109375" style="6" customWidth="1"/>
    <col min="2056" max="2057" width="7.5703125" style="6" customWidth="1"/>
    <col min="2058" max="2058" width="2.5703125" style="6" customWidth="1"/>
    <col min="2059" max="2060" width="5" style="6" customWidth="1"/>
    <col min="2061" max="2061" width="2.85546875" style="6" customWidth="1"/>
    <col min="2062" max="2062" width="4" style="6" customWidth="1"/>
    <col min="2063" max="2063" width="3.28515625" style="6" customWidth="1"/>
    <col min="2064" max="2064" width="7.28515625" style="6" customWidth="1"/>
    <col min="2065" max="2065" width="8.7109375" style="6" customWidth="1"/>
    <col min="2066" max="2066" width="6.5703125" style="6" customWidth="1"/>
    <col min="2067" max="2067" width="74.5703125" style="6" customWidth="1"/>
    <col min="2068" max="2304" width="9.140625" style="6"/>
    <col min="2305" max="2305" width="22.5703125" style="6" customWidth="1"/>
    <col min="2306" max="2306" width="5.7109375" style="6" customWidth="1"/>
    <col min="2307" max="2307" width="2.5703125" style="6" customWidth="1"/>
    <col min="2308" max="2308" width="4.28515625" style="6" customWidth="1"/>
    <col min="2309" max="2309" width="4.7109375" style="6" customWidth="1"/>
    <col min="2310" max="2310" width="3.140625" style="6" customWidth="1"/>
    <col min="2311" max="2311" width="4.7109375" style="6" customWidth="1"/>
    <col min="2312" max="2313" width="7.5703125" style="6" customWidth="1"/>
    <col min="2314" max="2314" width="2.5703125" style="6" customWidth="1"/>
    <col min="2315" max="2316" width="5" style="6" customWidth="1"/>
    <col min="2317" max="2317" width="2.85546875" style="6" customWidth="1"/>
    <col min="2318" max="2318" width="4" style="6" customWidth="1"/>
    <col min="2319" max="2319" width="3.28515625" style="6" customWidth="1"/>
    <col min="2320" max="2320" width="7.28515625" style="6" customWidth="1"/>
    <col min="2321" max="2321" width="8.7109375" style="6" customWidth="1"/>
    <col min="2322" max="2322" width="6.5703125" style="6" customWidth="1"/>
    <col min="2323" max="2323" width="74.5703125" style="6" customWidth="1"/>
    <col min="2324" max="2560" width="9.140625" style="6"/>
    <col min="2561" max="2561" width="22.5703125" style="6" customWidth="1"/>
    <col min="2562" max="2562" width="5.7109375" style="6" customWidth="1"/>
    <col min="2563" max="2563" width="2.5703125" style="6" customWidth="1"/>
    <col min="2564" max="2564" width="4.28515625" style="6" customWidth="1"/>
    <col min="2565" max="2565" width="4.7109375" style="6" customWidth="1"/>
    <col min="2566" max="2566" width="3.140625" style="6" customWidth="1"/>
    <col min="2567" max="2567" width="4.7109375" style="6" customWidth="1"/>
    <col min="2568" max="2569" width="7.5703125" style="6" customWidth="1"/>
    <col min="2570" max="2570" width="2.5703125" style="6" customWidth="1"/>
    <col min="2571" max="2572" width="5" style="6" customWidth="1"/>
    <col min="2573" max="2573" width="2.85546875" style="6" customWidth="1"/>
    <col min="2574" max="2574" width="4" style="6" customWidth="1"/>
    <col min="2575" max="2575" width="3.28515625" style="6" customWidth="1"/>
    <col min="2576" max="2576" width="7.28515625" style="6" customWidth="1"/>
    <col min="2577" max="2577" width="8.7109375" style="6" customWidth="1"/>
    <col min="2578" max="2578" width="6.5703125" style="6" customWidth="1"/>
    <col min="2579" max="2579" width="74.5703125" style="6" customWidth="1"/>
    <col min="2580" max="2816" width="9.140625" style="6"/>
    <col min="2817" max="2817" width="22.5703125" style="6" customWidth="1"/>
    <col min="2818" max="2818" width="5.7109375" style="6" customWidth="1"/>
    <col min="2819" max="2819" width="2.5703125" style="6" customWidth="1"/>
    <col min="2820" max="2820" width="4.28515625" style="6" customWidth="1"/>
    <col min="2821" max="2821" width="4.7109375" style="6" customWidth="1"/>
    <col min="2822" max="2822" width="3.140625" style="6" customWidth="1"/>
    <col min="2823" max="2823" width="4.7109375" style="6" customWidth="1"/>
    <col min="2824" max="2825" width="7.5703125" style="6" customWidth="1"/>
    <col min="2826" max="2826" width="2.5703125" style="6" customWidth="1"/>
    <col min="2827" max="2828" width="5" style="6" customWidth="1"/>
    <col min="2829" max="2829" width="2.85546875" style="6" customWidth="1"/>
    <col min="2830" max="2830" width="4" style="6" customWidth="1"/>
    <col min="2831" max="2831" width="3.28515625" style="6" customWidth="1"/>
    <col min="2832" max="2832" width="7.28515625" style="6" customWidth="1"/>
    <col min="2833" max="2833" width="8.7109375" style="6" customWidth="1"/>
    <col min="2834" max="2834" width="6.5703125" style="6" customWidth="1"/>
    <col min="2835" max="2835" width="74.5703125" style="6" customWidth="1"/>
    <col min="2836" max="3072" width="9.140625" style="6"/>
    <col min="3073" max="3073" width="22.5703125" style="6" customWidth="1"/>
    <col min="3074" max="3074" width="5.7109375" style="6" customWidth="1"/>
    <col min="3075" max="3075" width="2.5703125" style="6" customWidth="1"/>
    <col min="3076" max="3076" width="4.28515625" style="6" customWidth="1"/>
    <col min="3077" max="3077" width="4.7109375" style="6" customWidth="1"/>
    <col min="3078" max="3078" width="3.140625" style="6" customWidth="1"/>
    <col min="3079" max="3079" width="4.7109375" style="6" customWidth="1"/>
    <col min="3080" max="3081" width="7.5703125" style="6" customWidth="1"/>
    <col min="3082" max="3082" width="2.5703125" style="6" customWidth="1"/>
    <col min="3083" max="3084" width="5" style="6" customWidth="1"/>
    <col min="3085" max="3085" width="2.85546875" style="6" customWidth="1"/>
    <col min="3086" max="3086" width="4" style="6" customWidth="1"/>
    <col min="3087" max="3087" width="3.28515625" style="6" customWidth="1"/>
    <col min="3088" max="3088" width="7.28515625" style="6" customWidth="1"/>
    <col min="3089" max="3089" width="8.7109375" style="6" customWidth="1"/>
    <col min="3090" max="3090" width="6.5703125" style="6" customWidth="1"/>
    <col min="3091" max="3091" width="74.5703125" style="6" customWidth="1"/>
    <col min="3092" max="3328" width="9.140625" style="6"/>
    <col min="3329" max="3329" width="22.5703125" style="6" customWidth="1"/>
    <col min="3330" max="3330" width="5.7109375" style="6" customWidth="1"/>
    <col min="3331" max="3331" width="2.5703125" style="6" customWidth="1"/>
    <col min="3332" max="3332" width="4.28515625" style="6" customWidth="1"/>
    <col min="3333" max="3333" width="4.7109375" style="6" customWidth="1"/>
    <col min="3334" max="3334" width="3.140625" style="6" customWidth="1"/>
    <col min="3335" max="3335" width="4.7109375" style="6" customWidth="1"/>
    <col min="3336" max="3337" width="7.5703125" style="6" customWidth="1"/>
    <col min="3338" max="3338" width="2.5703125" style="6" customWidth="1"/>
    <col min="3339" max="3340" width="5" style="6" customWidth="1"/>
    <col min="3341" max="3341" width="2.85546875" style="6" customWidth="1"/>
    <col min="3342" max="3342" width="4" style="6" customWidth="1"/>
    <col min="3343" max="3343" width="3.28515625" style="6" customWidth="1"/>
    <col min="3344" max="3344" width="7.28515625" style="6" customWidth="1"/>
    <col min="3345" max="3345" width="8.7109375" style="6" customWidth="1"/>
    <col min="3346" max="3346" width="6.5703125" style="6" customWidth="1"/>
    <col min="3347" max="3347" width="74.5703125" style="6" customWidth="1"/>
    <col min="3348" max="3584" width="9.140625" style="6"/>
    <col min="3585" max="3585" width="22.5703125" style="6" customWidth="1"/>
    <col min="3586" max="3586" width="5.7109375" style="6" customWidth="1"/>
    <col min="3587" max="3587" width="2.5703125" style="6" customWidth="1"/>
    <col min="3588" max="3588" width="4.28515625" style="6" customWidth="1"/>
    <col min="3589" max="3589" width="4.7109375" style="6" customWidth="1"/>
    <col min="3590" max="3590" width="3.140625" style="6" customWidth="1"/>
    <col min="3591" max="3591" width="4.7109375" style="6" customWidth="1"/>
    <col min="3592" max="3593" width="7.5703125" style="6" customWidth="1"/>
    <col min="3594" max="3594" width="2.5703125" style="6" customWidth="1"/>
    <col min="3595" max="3596" width="5" style="6" customWidth="1"/>
    <col min="3597" max="3597" width="2.85546875" style="6" customWidth="1"/>
    <col min="3598" max="3598" width="4" style="6" customWidth="1"/>
    <col min="3599" max="3599" width="3.28515625" style="6" customWidth="1"/>
    <col min="3600" max="3600" width="7.28515625" style="6" customWidth="1"/>
    <col min="3601" max="3601" width="8.7109375" style="6" customWidth="1"/>
    <col min="3602" max="3602" width="6.5703125" style="6" customWidth="1"/>
    <col min="3603" max="3603" width="74.5703125" style="6" customWidth="1"/>
    <col min="3604" max="3840" width="9.140625" style="6"/>
    <col min="3841" max="3841" width="22.5703125" style="6" customWidth="1"/>
    <col min="3842" max="3842" width="5.7109375" style="6" customWidth="1"/>
    <col min="3843" max="3843" width="2.5703125" style="6" customWidth="1"/>
    <col min="3844" max="3844" width="4.28515625" style="6" customWidth="1"/>
    <col min="3845" max="3845" width="4.7109375" style="6" customWidth="1"/>
    <col min="3846" max="3846" width="3.140625" style="6" customWidth="1"/>
    <col min="3847" max="3847" width="4.7109375" style="6" customWidth="1"/>
    <col min="3848" max="3849" width="7.5703125" style="6" customWidth="1"/>
    <col min="3850" max="3850" width="2.5703125" style="6" customWidth="1"/>
    <col min="3851" max="3852" width="5" style="6" customWidth="1"/>
    <col min="3853" max="3853" width="2.85546875" style="6" customWidth="1"/>
    <col min="3854" max="3854" width="4" style="6" customWidth="1"/>
    <col min="3855" max="3855" width="3.28515625" style="6" customWidth="1"/>
    <col min="3856" max="3856" width="7.28515625" style="6" customWidth="1"/>
    <col min="3857" max="3857" width="8.7109375" style="6" customWidth="1"/>
    <col min="3858" max="3858" width="6.5703125" style="6" customWidth="1"/>
    <col min="3859" max="3859" width="74.5703125" style="6" customWidth="1"/>
    <col min="3860" max="4096" width="9.140625" style="6"/>
    <col min="4097" max="4097" width="22.5703125" style="6" customWidth="1"/>
    <col min="4098" max="4098" width="5.7109375" style="6" customWidth="1"/>
    <col min="4099" max="4099" width="2.5703125" style="6" customWidth="1"/>
    <col min="4100" max="4100" width="4.28515625" style="6" customWidth="1"/>
    <col min="4101" max="4101" width="4.7109375" style="6" customWidth="1"/>
    <col min="4102" max="4102" width="3.140625" style="6" customWidth="1"/>
    <col min="4103" max="4103" width="4.7109375" style="6" customWidth="1"/>
    <col min="4104" max="4105" width="7.5703125" style="6" customWidth="1"/>
    <col min="4106" max="4106" width="2.5703125" style="6" customWidth="1"/>
    <col min="4107" max="4108" width="5" style="6" customWidth="1"/>
    <col min="4109" max="4109" width="2.85546875" style="6" customWidth="1"/>
    <col min="4110" max="4110" width="4" style="6" customWidth="1"/>
    <col min="4111" max="4111" width="3.28515625" style="6" customWidth="1"/>
    <col min="4112" max="4112" width="7.28515625" style="6" customWidth="1"/>
    <col min="4113" max="4113" width="8.7109375" style="6" customWidth="1"/>
    <col min="4114" max="4114" width="6.5703125" style="6" customWidth="1"/>
    <col min="4115" max="4115" width="74.5703125" style="6" customWidth="1"/>
    <col min="4116" max="4352" width="9.140625" style="6"/>
    <col min="4353" max="4353" width="22.5703125" style="6" customWidth="1"/>
    <col min="4354" max="4354" width="5.7109375" style="6" customWidth="1"/>
    <col min="4355" max="4355" width="2.5703125" style="6" customWidth="1"/>
    <col min="4356" max="4356" width="4.28515625" style="6" customWidth="1"/>
    <col min="4357" max="4357" width="4.7109375" style="6" customWidth="1"/>
    <col min="4358" max="4358" width="3.140625" style="6" customWidth="1"/>
    <col min="4359" max="4359" width="4.7109375" style="6" customWidth="1"/>
    <col min="4360" max="4361" width="7.5703125" style="6" customWidth="1"/>
    <col min="4362" max="4362" width="2.5703125" style="6" customWidth="1"/>
    <col min="4363" max="4364" width="5" style="6" customWidth="1"/>
    <col min="4365" max="4365" width="2.85546875" style="6" customWidth="1"/>
    <col min="4366" max="4366" width="4" style="6" customWidth="1"/>
    <col min="4367" max="4367" width="3.28515625" style="6" customWidth="1"/>
    <col min="4368" max="4368" width="7.28515625" style="6" customWidth="1"/>
    <col min="4369" max="4369" width="8.7109375" style="6" customWidth="1"/>
    <col min="4370" max="4370" width="6.5703125" style="6" customWidth="1"/>
    <col min="4371" max="4371" width="74.5703125" style="6" customWidth="1"/>
    <col min="4372" max="4608" width="9.140625" style="6"/>
    <col min="4609" max="4609" width="22.5703125" style="6" customWidth="1"/>
    <col min="4610" max="4610" width="5.7109375" style="6" customWidth="1"/>
    <col min="4611" max="4611" width="2.5703125" style="6" customWidth="1"/>
    <col min="4612" max="4612" width="4.28515625" style="6" customWidth="1"/>
    <col min="4613" max="4613" width="4.7109375" style="6" customWidth="1"/>
    <col min="4614" max="4614" width="3.140625" style="6" customWidth="1"/>
    <col min="4615" max="4615" width="4.7109375" style="6" customWidth="1"/>
    <col min="4616" max="4617" width="7.5703125" style="6" customWidth="1"/>
    <col min="4618" max="4618" width="2.5703125" style="6" customWidth="1"/>
    <col min="4619" max="4620" width="5" style="6" customWidth="1"/>
    <col min="4621" max="4621" width="2.85546875" style="6" customWidth="1"/>
    <col min="4622" max="4622" width="4" style="6" customWidth="1"/>
    <col min="4623" max="4623" width="3.28515625" style="6" customWidth="1"/>
    <col min="4624" max="4624" width="7.28515625" style="6" customWidth="1"/>
    <col min="4625" max="4625" width="8.7109375" style="6" customWidth="1"/>
    <col min="4626" max="4626" width="6.5703125" style="6" customWidth="1"/>
    <col min="4627" max="4627" width="74.5703125" style="6" customWidth="1"/>
    <col min="4628" max="4864" width="9.140625" style="6"/>
    <col min="4865" max="4865" width="22.5703125" style="6" customWidth="1"/>
    <col min="4866" max="4866" width="5.7109375" style="6" customWidth="1"/>
    <col min="4867" max="4867" width="2.5703125" style="6" customWidth="1"/>
    <col min="4868" max="4868" width="4.28515625" style="6" customWidth="1"/>
    <col min="4869" max="4869" width="4.7109375" style="6" customWidth="1"/>
    <col min="4870" max="4870" width="3.140625" style="6" customWidth="1"/>
    <col min="4871" max="4871" width="4.7109375" style="6" customWidth="1"/>
    <col min="4872" max="4873" width="7.5703125" style="6" customWidth="1"/>
    <col min="4874" max="4874" width="2.5703125" style="6" customWidth="1"/>
    <col min="4875" max="4876" width="5" style="6" customWidth="1"/>
    <col min="4877" max="4877" width="2.85546875" style="6" customWidth="1"/>
    <col min="4878" max="4878" width="4" style="6" customWidth="1"/>
    <col min="4879" max="4879" width="3.28515625" style="6" customWidth="1"/>
    <col min="4880" max="4880" width="7.28515625" style="6" customWidth="1"/>
    <col min="4881" max="4881" width="8.7109375" style="6" customWidth="1"/>
    <col min="4882" max="4882" width="6.5703125" style="6" customWidth="1"/>
    <col min="4883" max="4883" width="74.5703125" style="6" customWidth="1"/>
    <col min="4884" max="5120" width="9.140625" style="6"/>
    <col min="5121" max="5121" width="22.5703125" style="6" customWidth="1"/>
    <col min="5122" max="5122" width="5.7109375" style="6" customWidth="1"/>
    <col min="5123" max="5123" width="2.5703125" style="6" customWidth="1"/>
    <col min="5124" max="5124" width="4.28515625" style="6" customWidth="1"/>
    <col min="5125" max="5125" width="4.7109375" style="6" customWidth="1"/>
    <col min="5126" max="5126" width="3.140625" style="6" customWidth="1"/>
    <col min="5127" max="5127" width="4.7109375" style="6" customWidth="1"/>
    <col min="5128" max="5129" width="7.5703125" style="6" customWidth="1"/>
    <col min="5130" max="5130" width="2.5703125" style="6" customWidth="1"/>
    <col min="5131" max="5132" width="5" style="6" customWidth="1"/>
    <col min="5133" max="5133" width="2.85546875" style="6" customWidth="1"/>
    <col min="5134" max="5134" width="4" style="6" customWidth="1"/>
    <col min="5135" max="5135" width="3.28515625" style="6" customWidth="1"/>
    <col min="5136" max="5136" width="7.28515625" style="6" customWidth="1"/>
    <col min="5137" max="5137" width="8.7109375" style="6" customWidth="1"/>
    <col min="5138" max="5138" width="6.5703125" style="6" customWidth="1"/>
    <col min="5139" max="5139" width="74.5703125" style="6" customWidth="1"/>
    <col min="5140" max="5376" width="9.140625" style="6"/>
    <col min="5377" max="5377" width="22.5703125" style="6" customWidth="1"/>
    <col min="5378" max="5378" width="5.7109375" style="6" customWidth="1"/>
    <col min="5379" max="5379" width="2.5703125" style="6" customWidth="1"/>
    <col min="5380" max="5380" width="4.28515625" style="6" customWidth="1"/>
    <col min="5381" max="5381" width="4.7109375" style="6" customWidth="1"/>
    <col min="5382" max="5382" width="3.140625" style="6" customWidth="1"/>
    <col min="5383" max="5383" width="4.7109375" style="6" customWidth="1"/>
    <col min="5384" max="5385" width="7.5703125" style="6" customWidth="1"/>
    <col min="5386" max="5386" width="2.5703125" style="6" customWidth="1"/>
    <col min="5387" max="5388" width="5" style="6" customWidth="1"/>
    <col min="5389" max="5389" width="2.85546875" style="6" customWidth="1"/>
    <col min="5390" max="5390" width="4" style="6" customWidth="1"/>
    <col min="5391" max="5391" width="3.28515625" style="6" customWidth="1"/>
    <col min="5392" max="5392" width="7.28515625" style="6" customWidth="1"/>
    <col min="5393" max="5393" width="8.7109375" style="6" customWidth="1"/>
    <col min="5394" max="5394" width="6.5703125" style="6" customWidth="1"/>
    <col min="5395" max="5395" width="74.5703125" style="6" customWidth="1"/>
    <col min="5396" max="5632" width="9.140625" style="6"/>
    <col min="5633" max="5633" width="22.5703125" style="6" customWidth="1"/>
    <col min="5634" max="5634" width="5.7109375" style="6" customWidth="1"/>
    <col min="5635" max="5635" width="2.5703125" style="6" customWidth="1"/>
    <col min="5636" max="5636" width="4.28515625" style="6" customWidth="1"/>
    <col min="5637" max="5637" width="4.7109375" style="6" customWidth="1"/>
    <col min="5638" max="5638" width="3.140625" style="6" customWidth="1"/>
    <col min="5639" max="5639" width="4.7109375" style="6" customWidth="1"/>
    <col min="5640" max="5641" width="7.5703125" style="6" customWidth="1"/>
    <col min="5642" max="5642" width="2.5703125" style="6" customWidth="1"/>
    <col min="5643" max="5644" width="5" style="6" customWidth="1"/>
    <col min="5645" max="5645" width="2.85546875" style="6" customWidth="1"/>
    <col min="5646" max="5646" width="4" style="6" customWidth="1"/>
    <col min="5647" max="5647" width="3.28515625" style="6" customWidth="1"/>
    <col min="5648" max="5648" width="7.28515625" style="6" customWidth="1"/>
    <col min="5649" max="5649" width="8.7109375" style="6" customWidth="1"/>
    <col min="5650" max="5650" width="6.5703125" style="6" customWidth="1"/>
    <col min="5651" max="5651" width="74.5703125" style="6" customWidth="1"/>
    <col min="5652" max="5888" width="9.140625" style="6"/>
    <col min="5889" max="5889" width="22.5703125" style="6" customWidth="1"/>
    <col min="5890" max="5890" width="5.7109375" style="6" customWidth="1"/>
    <col min="5891" max="5891" width="2.5703125" style="6" customWidth="1"/>
    <col min="5892" max="5892" width="4.28515625" style="6" customWidth="1"/>
    <col min="5893" max="5893" width="4.7109375" style="6" customWidth="1"/>
    <col min="5894" max="5894" width="3.140625" style="6" customWidth="1"/>
    <col min="5895" max="5895" width="4.7109375" style="6" customWidth="1"/>
    <col min="5896" max="5897" width="7.5703125" style="6" customWidth="1"/>
    <col min="5898" max="5898" width="2.5703125" style="6" customWidth="1"/>
    <col min="5899" max="5900" width="5" style="6" customWidth="1"/>
    <col min="5901" max="5901" width="2.85546875" style="6" customWidth="1"/>
    <col min="5902" max="5902" width="4" style="6" customWidth="1"/>
    <col min="5903" max="5903" width="3.28515625" style="6" customWidth="1"/>
    <col min="5904" max="5904" width="7.28515625" style="6" customWidth="1"/>
    <col min="5905" max="5905" width="8.7109375" style="6" customWidth="1"/>
    <col min="5906" max="5906" width="6.5703125" style="6" customWidth="1"/>
    <col min="5907" max="5907" width="74.5703125" style="6" customWidth="1"/>
    <col min="5908" max="6144" width="9.140625" style="6"/>
    <col min="6145" max="6145" width="22.5703125" style="6" customWidth="1"/>
    <col min="6146" max="6146" width="5.7109375" style="6" customWidth="1"/>
    <col min="6147" max="6147" width="2.5703125" style="6" customWidth="1"/>
    <col min="6148" max="6148" width="4.28515625" style="6" customWidth="1"/>
    <col min="6149" max="6149" width="4.7109375" style="6" customWidth="1"/>
    <col min="6150" max="6150" width="3.140625" style="6" customWidth="1"/>
    <col min="6151" max="6151" width="4.7109375" style="6" customWidth="1"/>
    <col min="6152" max="6153" width="7.5703125" style="6" customWidth="1"/>
    <col min="6154" max="6154" width="2.5703125" style="6" customWidth="1"/>
    <col min="6155" max="6156" width="5" style="6" customWidth="1"/>
    <col min="6157" max="6157" width="2.85546875" style="6" customWidth="1"/>
    <col min="6158" max="6158" width="4" style="6" customWidth="1"/>
    <col min="6159" max="6159" width="3.28515625" style="6" customWidth="1"/>
    <col min="6160" max="6160" width="7.28515625" style="6" customWidth="1"/>
    <col min="6161" max="6161" width="8.7109375" style="6" customWidth="1"/>
    <col min="6162" max="6162" width="6.5703125" style="6" customWidth="1"/>
    <col min="6163" max="6163" width="74.5703125" style="6" customWidth="1"/>
    <col min="6164" max="6400" width="9.140625" style="6"/>
    <col min="6401" max="6401" width="22.5703125" style="6" customWidth="1"/>
    <col min="6402" max="6402" width="5.7109375" style="6" customWidth="1"/>
    <col min="6403" max="6403" width="2.5703125" style="6" customWidth="1"/>
    <col min="6404" max="6404" width="4.28515625" style="6" customWidth="1"/>
    <col min="6405" max="6405" width="4.7109375" style="6" customWidth="1"/>
    <col min="6406" max="6406" width="3.140625" style="6" customWidth="1"/>
    <col min="6407" max="6407" width="4.7109375" style="6" customWidth="1"/>
    <col min="6408" max="6409" width="7.5703125" style="6" customWidth="1"/>
    <col min="6410" max="6410" width="2.5703125" style="6" customWidth="1"/>
    <col min="6411" max="6412" width="5" style="6" customWidth="1"/>
    <col min="6413" max="6413" width="2.85546875" style="6" customWidth="1"/>
    <col min="6414" max="6414" width="4" style="6" customWidth="1"/>
    <col min="6415" max="6415" width="3.28515625" style="6" customWidth="1"/>
    <col min="6416" max="6416" width="7.28515625" style="6" customWidth="1"/>
    <col min="6417" max="6417" width="8.7109375" style="6" customWidth="1"/>
    <col min="6418" max="6418" width="6.5703125" style="6" customWidth="1"/>
    <col min="6419" max="6419" width="74.5703125" style="6" customWidth="1"/>
    <col min="6420" max="6656" width="9.140625" style="6"/>
    <col min="6657" max="6657" width="22.5703125" style="6" customWidth="1"/>
    <col min="6658" max="6658" width="5.7109375" style="6" customWidth="1"/>
    <col min="6659" max="6659" width="2.5703125" style="6" customWidth="1"/>
    <col min="6660" max="6660" width="4.28515625" style="6" customWidth="1"/>
    <col min="6661" max="6661" width="4.7109375" style="6" customWidth="1"/>
    <col min="6662" max="6662" width="3.140625" style="6" customWidth="1"/>
    <col min="6663" max="6663" width="4.7109375" style="6" customWidth="1"/>
    <col min="6664" max="6665" width="7.5703125" style="6" customWidth="1"/>
    <col min="6666" max="6666" width="2.5703125" style="6" customWidth="1"/>
    <col min="6667" max="6668" width="5" style="6" customWidth="1"/>
    <col min="6669" max="6669" width="2.85546875" style="6" customWidth="1"/>
    <col min="6670" max="6670" width="4" style="6" customWidth="1"/>
    <col min="6671" max="6671" width="3.28515625" style="6" customWidth="1"/>
    <col min="6672" max="6672" width="7.28515625" style="6" customWidth="1"/>
    <col min="6673" max="6673" width="8.7109375" style="6" customWidth="1"/>
    <col min="6674" max="6674" width="6.5703125" style="6" customWidth="1"/>
    <col min="6675" max="6675" width="74.5703125" style="6" customWidth="1"/>
    <col min="6676" max="6912" width="9.140625" style="6"/>
    <col min="6913" max="6913" width="22.5703125" style="6" customWidth="1"/>
    <col min="6914" max="6914" width="5.7109375" style="6" customWidth="1"/>
    <col min="6915" max="6915" width="2.5703125" style="6" customWidth="1"/>
    <col min="6916" max="6916" width="4.28515625" style="6" customWidth="1"/>
    <col min="6917" max="6917" width="4.7109375" style="6" customWidth="1"/>
    <col min="6918" max="6918" width="3.140625" style="6" customWidth="1"/>
    <col min="6919" max="6919" width="4.7109375" style="6" customWidth="1"/>
    <col min="6920" max="6921" width="7.5703125" style="6" customWidth="1"/>
    <col min="6922" max="6922" width="2.5703125" style="6" customWidth="1"/>
    <col min="6923" max="6924" width="5" style="6" customWidth="1"/>
    <col min="6925" max="6925" width="2.85546875" style="6" customWidth="1"/>
    <col min="6926" max="6926" width="4" style="6" customWidth="1"/>
    <col min="6927" max="6927" width="3.28515625" style="6" customWidth="1"/>
    <col min="6928" max="6928" width="7.28515625" style="6" customWidth="1"/>
    <col min="6929" max="6929" width="8.7109375" style="6" customWidth="1"/>
    <col min="6930" max="6930" width="6.5703125" style="6" customWidth="1"/>
    <col min="6931" max="6931" width="74.5703125" style="6" customWidth="1"/>
    <col min="6932" max="7168" width="9.140625" style="6"/>
    <col min="7169" max="7169" width="22.5703125" style="6" customWidth="1"/>
    <col min="7170" max="7170" width="5.7109375" style="6" customWidth="1"/>
    <col min="7171" max="7171" width="2.5703125" style="6" customWidth="1"/>
    <col min="7172" max="7172" width="4.28515625" style="6" customWidth="1"/>
    <col min="7173" max="7173" width="4.7109375" style="6" customWidth="1"/>
    <col min="7174" max="7174" width="3.140625" style="6" customWidth="1"/>
    <col min="7175" max="7175" width="4.7109375" style="6" customWidth="1"/>
    <col min="7176" max="7177" width="7.5703125" style="6" customWidth="1"/>
    <col min="7178" max="7178" width="2.5703125" style="6" customWidth="1"/>
    <col min="7179" max="7180" width="5" style="6" customWidth="1"/>
    <col min="7181" max="7181" width="2.85546875" style="6" customWidth="1"/>
    <col min="7182" max="7182" width="4" style="6" customWidth="1"/>
    <col min="7183" max="7183" width="3.28515625" style="6" customWidth="1"/>
    <col min="7184" max="7184" width="7.28515625" style="6" customWidth="1"/>
    <col min="7185" max="7185" width="8.7109375" style="6" customWidth="1"/>
    <col min="7186" max="7186" width="6.5703125" style="6" customWidth="1"/>
    <col min="7187" max="7187" width="74.5703125" style="6" customWidth="1"/>
    <col min="7188" max="7424" width="9.140625" style="6"/>
    <col min="7425" max="7425" width="22.5703125" style="6" customWidth="1"/>
    <col min="7426" max="7426" width="5.7109375" style="6" customWidth="1"/>
    <col min="7427" max="7427" width="2.5703125" style="6" customWidth="1"/>
    <col min="7428" max="7428" width="4.28515625" style="6" customWidth="1"/>
    <col min="7429" max="7429" width="4.7109375" style="6" customWidth="1"/>
    <col min="7430" max="7430" width="3.140625" style="6" customWidth="1"/>
    <col min="7431" max="7431" width="4.7109375" style="6" customWidth="1"/>
    <col min="7432" max="7433" width="7.5703125" style="6" customWidth="1"/>
    <col min="7434" max="7434" width="2.5703125" style="6" customWidth="1"/>
    <col min="7435" max="7436" width="5" style="6" customWidth="1"/>
    <col min="7437" max="7437" width="2.85546875" style="6" customWidth="1"/>
    <col min="7438" max="7438" width="4" style="6" customWidth="1"/>
    <col min="7439" max="7439" width="3.28515625" style="6" customWidth="1"/>
    <col min="7440" max="7440" width="7.28515625" style="6" customWidth="1"/>
    <col min="7441" max="7441" width="8.7109375" style="6" customWidth="1"/>
    <col min="7442" max="7442" width="6.5703125" style="6" customWidth="1"/>
    <col min="7443" max="7443" width="74.5703125" style="6" customWidth="1"/>
    <col min="7444" max="7680" width="9.140625" style="6"/>
    <col min="7681" max="7681" width="22.5703125" style="6" customWidth="1"/>
    <col min="7682" max="7682" width="5.7109375" style="6" customWidth="1"/>
    <col min="7683" max="7683" width="2.5703125" style="6" customWidth="1"/>
    <col min="7684" max="7684" width="4.28515625" style="6" customWidth="1"/>
    <col min="7685" max="7685" width="4.7109375" style="6" customWidth="1"/>
    <col min="7686" max="7686" width="3.140625" style="6" customWidth="1"/>
    <col min="7687" max="7687" width="4.7109375" style="6" customWidth="1"/>
    <col min="7688" max="7689" width="7.5703125" style="6" customWidth="1"/>
    <col min="7690" max="7690" width="2.5703125" style="6" customWidth="1"/>
    <col min="7691" max="7692" width="5" style="6" customWidth="1"/>
    <col min="7693" max="7693" width="2.85546875" style="6" customWidth="1"/>
    <col min="7694" max="7694" width="4" style="6" customWidth="1"/>
    <col min="7695" max="7695" width="3.28515625" style="6" customWidth="1"/>
    <col min="7696" max="7696" width="7.28515625" style="6" customWidth="1"/>
    <col min="7697" max="7697" width="8.7109375" style="6" customWidth="1"/>
    <col min="7698" max="7698" width="6.5703125" style="6" customWidth="1"/>
    <col min="7699" max="7699" width="74.5703125" style="6" customWidth="1"/>
    <col min="7700" max="7936" width="9.140625" style="6"/>
    <col min="7937" max="7937" width="22.5703125" style="6" customWidth="1"/>
    <col min="7938" max="7938" width="5.7109375" style="6" customWidth="1"/>
    <col min="7939" max="7939" width="2.5703125" style="6" customWidth="1"/>
    <col min="7940" max="7940" width="4.28515625" style="6" customWidth="1"/>
    <col min="7941" max="7941" width="4.7109375" style="6" customWidth="1"/>
    <col min="7942" max="7942" width="3.140625" style="6" customWidth="1"/>
    <col min="7943" max="7943" width="4.7109375" style="6" customWidth="1"/>
    <col min="7944" max="7945" width="7.5703125" style="6" customWidth="1"/>
    <col min="7946" max="7946" width="2.5703125" style="6" customWidth="1"/>
    <col min="7947" max="7948" width="5" style="6" customWidth="1"/>
    <col min="7949" max="7949" width="2.85546875" style="6" customWidth="1"/>
    <col min="7950" max="7950" width="4" style="6" customWidth="1"/>
    <col min="7951" max="7951" width="3.28515625" style="6" customWidth="1"/>
    <col min="7952" max="7952" width="7.28515625" style="6" customWidth="1"/>
    <col min="7953" max="7953" width="8.7109375" style="6" customWidth="1"/>
    <col min="7954" max="7954" width="6.5703125" style="6" customWidth="1"/>
    <col min="7955" max="7955" width="74.5703125" style="6" customWidth="1"/>
    <col min="7956" max="8192" width="9.140625" style="6"/>
    <col min="8193" max="8193" width="22.5703125" style="6" customWidth="1"/>
    <col min="8194" max="8194" width="5.7109375" style="6" customWidth="1"/>
    <col min="8195" max="8195" width="2.5703125" style="6" customWidth="1"/>
    <col min="8196" max="8196" width="4.28515625" style="6" customWidth="1"/>
    <col min="8197" max="8197" width="4.7109375" style="6" customWidth="1"/>
    <col min="8198" max="8198" width="3.140625" style="6" customWidth="1"/>
    <col min="8199" max="8199" width="4.7109375" style="6" customWidth="1"/>
    <col min="8200" max="8201" width="7.5703125" style="6" customWidth="1"/>
    <col min="8202" max="8202" width="2.5703125" style="6" customWidth="1"/>
    <col min="8203" max="8204" width="5" style="6" customWidth="1"/>
    <col min="8205" max="8205" width="2.85546875" style="6" customWidth="1"/>
    <col min="8206" max="8206" width="4" style="6" customWidth="1"/>
    <col min="8207" max="8207" width="3.28515625" style="6" customWidth="1"/>
    <col min="8208" max="8208" width="7.28515625" style="6" customWidth="1"/>
    <col min="8209" max="8209" width="8.7109375" style="6" customWidth="1"/>
    <col min="8210" max="8210" width="6.5703125" style="6" customWidth="1"/>
    <col min="8211" max="8211" width="74.5703125" style="6" customWidth="1"/>
    <col min="8212" max="8448" width="9.140625" style="6"/>
    <col min="8449" max="8449" width="22.5703125" style="6" customWidth="1"/>
    <col min="8450" max="8450" width="5.7109375" style="6" customWidth="1"/>
    <col min="8451" max="8451" width="2.5703125" style="6" customWidth="1"/>
    <col min="8452" max="8452" width="4.28515625" style="6" customWidth="1"/>
    <col min="8453" max="8453" width="4.7109375" style="6" customWidth="1"/>
    <col min="8454" max="8454" width="3.140625" style="6" customWidth="1"/>
    <col min="8455" max="8455" width="4.7109375" style="6" customWidth="1"/>
    <col min="8456" max="8457" width="7.5703125" style="6" customWidth="1"/>
    <col min="8458" max="8458" width="2.5703125" style="6" customWidth="1"/>
    <col min="8459" max="8460" width="5" style="6" customWidth="1"/>
    <col min="8461" max="8461" width="2.85546875" style="6" customWidth="1"/>
    <col min="8462" max="8462" width="4" style="6" customWidth="1"/>
    <col min="8463" max="8463" width="3.28515625" style="6" customWidth="1"/>
    <col min="8464" max="8464" width="7.28515625" style="6" customWidth="1"/>
    <col min="8465" max="8465" width="8.7109375" style="6" customWidth="1"/>
    <col min="8466" max="8466" width="6.5703125" style="6" customWidth="1"/>
    <col min="8467" max="8467" width="74.5703125" style="6" customWidth="1"/>
    <col min="8468" max="8704" width="9.140625" style="6"/>
    <col min="8705" max="8705" width="22.5703125" style="6" customWidth="1"/>
    <col min="8706" max="8706" width="5.7109375" style="6" customWidth="1"/>
    <col min="8707" max="8707" width="2.5703125" style="6" customWidth="1"/>
    <col min="8708" max="8708" width="4.28515625" style="6" customWidth="1"/>
    <col min="8709" max="8709" width="4.7109375" style="6" customWidth="1"/>
    <col min="8710" max="8710" width="3.140625" style="6" customWidth="1"/>
    <col min="8711" max="8711" width="4.7109375" style="6" customWidth="1"/>
    <col min="8712" max="8713" width="7.5703125" style="6" customWidth="1"/>
    <col min="8714" max="8714" width="2.5703125" style="6" customWidth="1"/>
    <col min="8715" max="8716" width="5" style="6" customWidth="1"/>
    <col min="8717" max="8717" width="2.85546875" style="6" customWidth="1"/>
    <col min="8718" max="8718" width="4" style="6" customWidth="1"/>
    <col min="8719" max="8719" width="3.28515625" style="6" customWidth="1"/>
    <col min="8720" max="8720" width="7.28515625" style="6" customWidth="1"/>
    <col min="8721" max="8721" width="8.7109375" style="6" customWidth="1"/>
    <col min="8722" max="8722" width="6.5703125" style="6" customWidth="1"/>
    <col min="8723" max="8723" width="74.5703125" style="6" customWidth="1"/>
    <col min="8724" max="8960" width="9.140625" style="6"/>
    <col min="8961" max="8961" width="22.5703125" style="6" customWidth="1"/>
    <col min="8962" max="8962" width="5.7109375" style="6" customWidth="1"/>
    <col min="8963" max="8963" width="2.5703125" style="6" customWidth="1"/>
    <col min="8964" max="8964" width="4.28515625" style="6" customWidth="1"/>
    <col min="8965" max="8965" width="4.7109375" style="6" customWidth="1"/>
    <col min="8966" max="8966" width="3.140625" style="6" customWidth="1"/>
    <col min="8967" max="8967" width="4.7109375" style="6" customWidth="1"/>
    <col min="8968" max="8969" width="7.5703125" style="6" customWidth="1"/>
    <col min="8970" max="8970" width="2.5703125" style="6" customWidth="1"/>
    <col min="8971" max="8972" width="5" style="6" customWidth="1"/>
    <col min="8973" max="8973" width="2.85546875" style="6" customWidth="1"/>
    <col min="8974" max="8974" width="4" style="6" customWidth="1"/>
    <col min="8975" max="8975" width="3.28515625" style="6" customWidth="1"/>
    <col min="8976" max="8976" width="7.28515625" style="6" customWidth="1"/>
    <col min="8977" max="8977" width="8.7109375" style="6" customWidth="1"/>
    <col min="8978" max="8978" width="6.5703125" style="6" customWidth="1"/>
    <col min="8979" max="8979" width="74.5703125" style="6" customWidth="1"/>
    <col min="8980" max="9216" width="9.140625" style="6"/>
    <col min="9217" max="9217" width="22.5703125" style="6" customWidth="1"/>
    <col min="9218" max="9218" width="5.7109375" style="6" customWidth="1"/>
    <col min="9219" max="9219" width="2.5703125" style="6" customWidth="1"/>
    <col min="9220" max="9220" width="4.28515625" style="6" customWidth="1"/>
    <col min="9221" max="9221" width="4.7109375" style="6" customWidth="1"/>
    <col min="9222" max="9222" width="3.140625" style="6" customWidth="1"/>
    <col min="9223" max="9223" width="4.7109375" style="6" customWidth="1"/>
    <col min="9224" max="9225" width="7.5703125" style="6" customWidth="1"/>
    <col min="9226" max="9226" width="2.5703125" style="6" customWidth="1"/>
    <col min="9227" max="9228" width="5" style="6" customWidth="1"/>
    <col min="9229" max="9229" width="2.85546875" style="6" customWidth="1"/>
    <col min="9230" max="9230" width="4" style="6" customWidth="1"/>
    <col min="9231" max="9231" width="3.28515625" style="6" customWidth="1"/>
    <col min="9232" max="9232" width="7.28515625" style="6" customWidth="1"/>
    <col min="9233" max="9233" width="8.7109375" style="6" customWidth="1"/>
    <col min="9234" max="9234" width="6.5703125" style="6" customWidth="1"/>
    <col min="9235" max="9235" width="74.5703125" style="6" customWidth="1"/>
    <col min="9236" max="9472" width="9.140625" style="6"/>
    <col min="9473" max="9473" width="22.5703125" style="6" customWidth="1"/>
    <col min="9474" max="9474" width="5.7109375" style="6" customWidth="1"/>
    <col min="9475" max="9475" width="2.5703125" style="6" customWidth="1"/>
    <col min="9476" max="9476" width="4.28515625" style="6" customWidth="1"/>
    <col min="9477" max="9477" width="4.7109375" style="6" customWidth="1"/>
    <col min="9478" max="9478" width="3.140625" style="6" customWidth="1"/>
    <col min="9479" max="9479" width="4.7109375" style="6" customWidth="1"/>
    <col min="9480" max="9481" width="7.5703125" style="6" customWidth="1"/>
    <col min="9482" max="9482" width="2.5703125" style="6" customWidth="1"/>
    <col min="9483" max="9484" width="5" style="6" customWidth="1"/>
    <col min="9485" max="9485" width="2.85546875" style="6" customWidth="1"/>
    <col min="9486" max="9486" width="4" style="6" customWidth="1"/>
    <col min="9487" max="9487" width="3.28515625" style="6" customWidth="1"/>
    <col min="9488" max="9488" width="7.28515625" style="6" customWidth="1"/>
    <col min="9489" max="9489" width="8.7109375" style="6" customWidth="1"/>
    <col min="9490" max="9490" width="6.5703125" style="6" customWidth="1"/>
    <col min="9491" max="9491" width="74.5703125" style="6" customWidth="1"/>
    <col min="9492" max="9728" width="9.140625" style="6"/>
    <col min="9729" max="9729" width="22.5703125" style="6" customWidth="1"/>
    <col min="9730" max="9730" width="5.7109375" style="6" customWidth="1"/>
    <col min="9731" max="9731" width="2.5703125" style="6" customWidth="1"/>
    <col min="9732" max="9732" width="4.28515625" style="6" customWidth="1"/>
    <col min="9733" max="9733" width="4.7109375" style="6" customWidth="1"/>
    <col min="9734" max="9734" width="3.140625" style="6" customWidth="1"/>
    <col min="9735" max="9735" width="4.7109375" style="6" customWidth="1"/>
    <col min="9736" max="9737" width="7.5703125" style="6" customWidth="1"/>
    <col min="9738" max="9738" width="2.5703125" style="6" customWidth="1"/>
    <col min="9739" max="9740" width="5" style="6" customWidth="1"/>
    <col min="9741" max="9741" width="2.85546875" style="6" customWidth="1"/>
    <col min="9742" max="9742" width="4" style="6" customWidth="1"/>
    <col min="9743" max="9743" width="3.28515625" style="6" customWidth="1"/>
    <col min="9744" max="9744" width="7.28515625" style="6" customWidth="1"/>
    <col min="9745" max="9745" width="8.7109375" style="6" customWidth="1"/>
    <col min="9746" max="9746" width="6.5703125" style="6" customWidth="1"/>
    <col min="9747" max="9747" width="74.5703125" style="6" customWidth="1"/>
    <col min="9748" max="9984" width="9.140625" style="6"/>
    <col min="9985" max="9985" width="22.5703125" style="6" customWidth="1"/>
    <col min="9986" max="9986" width="5.7109375" style="6" customWidth="1"/>
    <col min="9987" max="9987" width="2.5703125" style="6" customWidth="1"/>
    <col min="9988" max="9988" width="4.28515625" style="6" customWidth="1"/>
    <col min="9989" max="9989" width="4.7109375" style="6" customWidth="1"/>
    <col min="9990" max="9990" width="3.140625" style="6" customWidth="1"/>
    <col min="9991" max="9991" width="4.7109375" style="6" customWidth="1"/>
    <col min="9992" max="9993" width="7.5703125" style="6" customWidth="1"/>
    <col min="9994" max="9994" width="2.5703125" style="6" customWidth="1"/>
    <col min="9995" max="9996" width="5" style="6" customWidth="1"/>
    <col min="9997" max="9997" width="2.85546875" style="6" customWidth="1"/>
    <col min="9998" max="9998" width="4" style="6" customWidth="1"/>
    <col min="9999" max="9999" width="3.28515625" style="6" customWidth="1"/>
    <col min="10000" max="10000" width="7.28515625" style="6" customWidth="1"/>
    <col min="10001" max="10001" width="8.7109375" style="6" customWidth="1"/>
    <col min="10002" max="10002" width="6.5703125" style="6" customWidth="1"/>
    <col min="10003" max="10003" width="74.5703125" style="6" customWidth="1"/>
    <col min="10004" max="10240" width="9.140625" style="6"/>
    <col min="10241" max="10241" width="22.5703125" style="6" customWidth="1"/>
    <col min="10242" max="10242" width="5.7109375" style="6" customWidth="1"/>
    <col min="10243" max="10243" width="2.5703125" style="6" customWidth="1"/>
    <col min="10244" max="10244" width="4.28515625" style="6" customWidth="1"/>
    <col min="10245" max="10245" width="4.7109375" style="6" customWidth="1"/>
    <col min="10246" max="10246" width="3.140625" style="6" customWidth="1"/>
    <col min="10247" max="10247" width="4.7109375" style="6" customWidth="1"/>
    <col min="10248" max="10249" width="7.5703125" style="6" customWidth="1"/>
    <col min="10250" max="10250" width="2.5703125" style="6" customWidth="1"/>
    <col min="10251" max="10252" width="5" style="6" customWidth="1"/>
    <col min="10253" max="10253" width="2.85546875" style="6" customWidth="1"/>
    <col min="10254" max="10254" width="4" style="6" customWidth="1"/>
    <col min="10255" max="10255" width="3.28515625" style="6" customWidth="1"/>
    <col min="10256" max="10256" width="7.28515625" style="6" customWidth="1"/>
    <col min="10257" max="10257" width="8.7109375" style="6" customWidth="1"/>
    <col min="10258" max="10258" width="6.5703125" style="6" customWidth="1"/>
    <col min="10259" max="10259" width="74.5703125" style="6" customWidth="1"/>
    <col min="10260" max="10496" width="9.140625" style="6"/>
    <col min="10497" max="10497" width="22.5703125" style="6" customWidth="1"/>
    <col min="10498" max="10498" width="5.7109375" style="6" customWidth="1"/>
    <col min="10499" max="10499" width="2.5703125" style="6" customWidth="1"/>
    <col min="10500" max="10500" width="4.28515625" style="6" customWidth="1"/>
    <col min="10501" max="10501" width="4.7109375" style="6" customWidth="1"/>
    <col min="10502" max="10502" width="3.140625" style="6" customWidth="1"/>
    <col min="10503" max="10503" width="4.7109375" style="6" customWidth="1"/>
    <col min="10504" max="10505" width="7.5703125" style="6" customWidth="1"/>
    <col min="10506" max="10506" width="2.5703125" style="6" customWidth="1"/>
    <col min="10507" max="10508" width="5" style="6" customWidth="1"/>
    <col min="10509" max="10509" width="2.85546875" style="6" customWidth="1"/>
    <col min="10510" max="10510" width="4" style="6" customWidth="1"/>
    <col min="10511" max="10511" width="3.28515625" style="6" customWidth="1"/>
    <col min="10512" max="10512" width="7.28515625" style="6" customWidth="1"/>
    <col min="10513" max="10513" width="8.7109375" style="6" customWidth="1"/>
    <col min="10514" max="10514" width="6.5703125" style="6" customWidth="1"/>
    <col min="10515" max="10515" width="74.5703125" style="6" customWidth="1"/>
    <col min="10516" max="10752" width="9.140625" style="6"/>
    <col min="10753" max="10753" width="22.5703125" style="6" customWidth="1"/>
    <col min="10754" max="10754" width="5.7109375" style="6" customWidth="1"/>
    <col min="10755" max="10755" width="2.5703125" style="6" customWidth="1"/>
    <col min="10756" max="10756" width="4.28515625" style="6" customWidth="1"/>
    <col min="10757" max="10757" width="4.7109375" style="6" customWidth="1"/>
    <col min="10758" max="10758" width="3.140625" style="6" customWidth="1"/>
    <col min="10759" max="10759" width="4.7109375" style="6" customWidth="1"/>
    <col min="10760" max="10761" width="7.5703125" style="6" customWidth="1"/>
    <col min="10762" max="10762" width="2.5703125" style="6" customWidth="1"/>
    <col min="10763" max="10764" width="5" style="6" customWidth="1"/>
    <col min="10765" max="10765" width="2.85546875" style="6" customWidth="1"/>
    <col min="10766" max="10766" width="4" style="6" customWidth="1"/>
    <col min="10767" max="10767" width="3.28515625" style="6" customWidth="1"/>
    <col min="10768" max="10768" width="7.28515625" style="6" customWidth="1"/>
    <col min="10769" max="10769" width="8.7109375" style="6" customWidth="1"/>
    <col min="10770" max="10770" width="6.5703125" style="6" customWidth="1"/>
    <col min="10771" max="10771" width="74.5703125" style="6" customWidth="1"/>
    <col min="10772" max="11008" width="9.140625" style="6"/>
    <col min="11009" max="11009" width="22.5703125" style="6" customWidth="1"/>
    <col min="11010" max="11010" width="5.7109375" style="6" customWidth="1"/>
    <col min="11011" max="11011" width="2.5703125" style="6" customWidth="1"/>
    <col min="11012" max="11012" width="4.28515625" style="6" customWidth="1"/>
    <col min="11013" max="11013" width="4.7109375" style="6" customWidth="1"/>
    <col min="11014" max="11014" width="3.140625" style="6" customWidth="1"/>
    <col min="11015" max="11015" width="4.7109375" style="6" customWidth="1"/>
    <col min="11016" max="11017" width="7.5703125" style="6" customWidth="1"/>
    <col min="11018" max="11018" width="2.5703125" style="6" customWidth="1"/>
    <col min="11019" max="11020" width="5" style="6" customWidth="1"/>
    <col min="11021" max="11021" width="2.85546875" style="6" customWidth="1"/>
    <col min="11022" max="11022" width="4" style="6" customWidth="1"/>
    <col min="11023" max="11023" width="3.28515625" style="6" customWidth="1"/>
    <col min="11024" max="11024" width="7.28515625" style="6" customWidth="1"/>
    <col min="11025" max="11025" width="8.7109375" style="6" customWidth="1"/>
    <col min="11026" max="11026" width="6.5703125" style="6" customWidth="1"/>
    <col min="11027" max="11027" width="74.5703125" style="6" customWidth="1"/>
    <col min="11028" max="11264" width="9.140625" style="6"/>
    <col min="11265" max="11265" width="22.5703125" style="6" customWidth="1"/>
    <col min="11266" max="11266" width="5.7109375" style="6" customWidth="1"/>
    <col min="11267" max="11267" width="2.5703125" style="6" customWidth="1"/>
    <col min="11268" max="11268" width="4.28515625" style="6" customWidth="1"/>
    <col min="11269" max="11269" width="4.7109375" style="6" customWidth="1"/>
    <col min="11270" max="11270" width="3.140625" style="6" customWidth="1"/>
    <col min="11271" max="11271" width="4.7109375" style="6" customWidth="1"/>
    <col min="11272" max="11273" width="7.5703125" style="6" customWidth="1"/>
    <col min="11274" max="11274" width="2.5703125" style="6" customWidth="1"/>
    <col min="11275" max="11276" width="5" style="6" customWidth="1"/>
    <col min="11277" max="11277" width="2.85546875" style="6" customWidth="1"/>
    <col min="11278" max="11278" width="4" style="6" customWidth="1"/>
    <col min="11279" max="11279" width="3.28515625" style="6" customWidth="1"/>
    <col min="11280" max="11280" width="7.28515625" style="6" customWidth="1"/>
    <col min="11281" max="11281" width="8.7109375" style="6" customWidth="1"/>
    <col min="11282" max="11282" width="6.5703125" style="6" customWidth="1"/>
    <col min="11283" max="11283" width="74.5703125" style="6" customWidth="1"/>
    <col min="11284" max="11520" width="9.140625" style="6"/>
    <col min="11521" max="11521" width="22.5703125" style="6" customWidth="1"/>
    <col min="11522" max="11522" width="5.7109375" style="6" customWidth="1"/>
    <col min="11523" max="11523" width="2.5703125" style="6" customWidth="1"/>
    <col min="11524" max="11524" width="4.28515625" style="6" customWidth="1"/>
    <col min="11525" max="11525" width="4.7109375" style="6" customWidth="1"/>
    <col min="11526" max="11526" width="3.140625" style="6" customWidth="1"/>
    <col min="11527" max="11527" width="4.7109375" style="6" customWidth="1"/>
    <col min="11528" max="11529" width="7.5703125" style="6" customWidth="1"/>
    <col min="11530" max="11530" width="2.5703125" style="6" customWidth="1"/>
    <col min="11531" max="11532" width="5" style="6" customWidth="1"/>
    <col min="11533" max="11533" width="2.85546875" style="6" customWidth="1"/>
    <col min="11534" max="11534" width="4" style="6" customWidth="1"/>
    <col min="11535" max="11535" width="3.28515625" style="6" customWidth="1"/>
    <col min="11536" max="11536" width="7.28515625" style="6" customWidth="1"/>
    <col min="11537" max="11537" width="8.7109375" style="6" customWidth="1"/>
    <col min="11538" max="11538" width="6.5703125" style="6" customWidth="1"/>
    <col min="11539" max="11539" width="74.5703125" style="6" customWidth="1"/>
    <col min="11540" max="11776" width="9.140625" style="6"/>
    <col min="11777" max="11777" width="22.5703125" style="6" customWidth="1"/>
    <col min="11778" max="11778" width="5.7109375" style="6" customWidth="1"/>
    <col min="11779" max="11779" width="2.5703125" style="6" customWidth="1"/>
    <col min="11780" max="11780" width="4.28515625" style="6" customWidth="1"/>
    <col min="11781" max="11781" width="4.7109375" style="6" customWidth="1"/>
    <col min="11782" max="11782" width="3.140625" style="6" customWidth="1"/>
    <col min="11783" max="11783" width="4.7109375" style="6" customWidth="1"/>
    <col min="11784" max="11785" width="7.5703125" style="6" customWidth="1"/>
    <col min="11786" max="11786" width="2.5703125" style="6" customWidth="1"/>
    <col min="11787" max="11788" width="5" style="6" customWidth="1"/>
    <col min="11789" max="11789" width="2.85546875" style="6" customWidth="1"/>
    <col min="11790" max="11790" width="4" style="6" customWidth="1"/>
    <col min="11791" max="11791" width="3.28515625" style="6" customWidth="1"/>
    <col min="11792" max="11792" width="7.28515625" style="6" customWidth="1"/>
    <col min="11793" max="11793" width="8.7109375" style="6" customWidth="1"/>
    <col min="11794" max="11794" width="6.5703125" style="6" customWidth="1"/>
    <col min="11795" max="11795" width="74.5703125" style="6" customWidth="1"/>
    <col min="11796" max="12032" width="9.140625" style="6"/>
    <col min="12033" max="12033" width="22.5703125" style="6" customWidth="1"/>
    <col min="12034" max="12034" width="5.7109375" style="6" customWidth="1"/>
    <col min="12035" max="12035" width="2.5703125" style="6" customWidth="1"/>
    <col min="12036" max="12036" width="4.28515625" style="6" customWidth="1"/>
    <col min="12037" max="12037" width="4.7109375" style="6" customWidth="1"/>
    <col min="12038" max="12038" width="3.140625" style="6" customWidth="1"/>
    <col min="12039" max="12039" width="4.7109375" style="6" customWidth="1"/>
    <col min="12040" max="12041" width="7.5703125" style="6" customWidth="1"/>
    <col min="12042" max="12042" width="2.5703125" style="6" customWidth="1"/>
    <col min="12043" max="12044" width="5" style="6" customWidth="1"/>
    <col min="12045" max="12045" width="2.85546875" style="6" customWidth="1"/>
    <col min="12046" max="12046" width="4" style="6" customWidth="1"/>
    <col min="12047" max="12047" width="3.28515625" style="6" customWidth="1"/>
    <col min="12048" max="12048" width="7.28515625" style="6" customWidth="1"/>
    <col min="12049" max="12049" width="8.7109375" style="6" customWidth="1"/>
    <col min="12050" max="12050" width="6.5703125" style="6" customWidth="1"/>
    <col min="12051" max="12051" width="74.5703125" style="6" customWidth="1"/>
    <col min="12052" max="12288" width="9.140625" style="6"/>
    <col min="12289" max="12289" width="22.5703125" style="6" customWidth="1"/>
    <col min="12290" max="12290" width="5.7109375" style="6" customWidth="1"/>
    <col min="12291" max="12291" width="2.5703125" style="6" customWidth="1"/>
    <col min="12292" max="12292" width="4.28515625" style="6" customWidth="1"/>
    <col min="12293" max="12293" width="4.7109375" style="6" customWidth="1"/>
    <col min="12294" max="12294" width="3.140625" style="6" customWidth="1"/>
    <col min="12295" max="12295" width="4.7109375" style="6" customWidth="1"/>
    <col min="12296" max="12297" width="7.5703125" style="6" customWidth="1"/>
    <col min="12298" max="12298" width="2.5703125" style="6" customWidth="1"/>
    <col min="12299" max="12300" width="5" style="6" customWidth="1"/>
    <col min="12301" max="12301" width="2.85546875" style="6" customWidth="1"/>
    <col min="12302" max="12302" width="4" style="6" customWidth="1"/>
    <col min="12303" max="12303" width="3.28515625" style="6" customWidth="1"/>
    <col min="12304" max="12304" width="7.28515625" style="6" customWidth="1"/>
    <col min="12305" max="12305" width="8.7109375" style="6" customWidth="1"/>
    <col min="12306" max="12306" width="6.5703125" style="6" customWidth="1"/>
    <col min="12307" max="12307" width="74.5703125" style="6" customWidth="1"/>
    <col min="12308" max="12544" width="9.140625" style="6"/>
    <col min="12545" max="12545" width="22.5703125" style="6" customWidth="1"/>
    <col min="12546" max="12546" width="5.7109375" style="6" customWidth="1"/>
    <col min="12547" max="12547" width="2.5703125" style="6" customWidth="1"/>
    <col min="12548" max="12548" width="4.28515625" style="6" customWidth="1"/>
    <col min="12549" max="12549" width="4.7109375" style="6" customWidth="1"/>
    <col min="12550" max="12550" width="3.140625" style="6" customWidth="1"/>
    <col min="12551" max="12551" width="4.7109375" style="6" customWidth="1"/>
    <col min="12552" max="12553" width="7.5703125" style="6" customWidth="1"/>
    <col min="12554" max="12554" width="2.5703125" style="6" customWidth="1"/>
    <col min="12555" max="12556" width="5" style="6" customWidth="1"/>
    <col min="12557" max="12557" width="2.85546875" style="6" customWidth="1"/>
    <col min="12558" max="12558" width="4" style="6" customWidth="1"/>
    <col min="12559" max="12559" width="3.28515625" style="6" customWidth="1"/>
    <col min="12560" max="12560" width="7.28515625" style="6" customWidth="1"/>
    <col min="12561" max="12561" width="8.7109375" style="6" customWidth="1"/>
    <col min="12562" max="12562" width="6.5703125" style="6" customWidth="1"/>
    <col min="12563" max="12563" width="74.5703125" style="6" customWidth="1"/>
    <col min="12564" max="12800" width="9.140625" style="6"/>
    <col min="12801" max="12801" width="22.5703125" style="6" customWidth="1"/>
    <col min="12802" max="12802" width="5.7109375" style="6" customWidth="1"/>
    <col min="12803" max="12803" width="2.5703125" style="6" customWidth="1"/>
    <col min="12804" max="12804" width="4.28515625" style="6" customWidth="1"/>
    <col min="12805" max="12805" width="4.7109375" style="6" customWidth="1"/>
    <col min="12806" max="12806" width="3.140625" style="6" customWidth="1"/>
    <col min="12807" max="12807" width="4.7109375" style="6" customWidth="1"/>
    <col min="12808" max="12809" width="7.5703125" style="6" customWidth="1"/>
    <col min="12810" max="12810" width="2.5703125" style="6" customWidth="1"/>
    <col min="12811" max="12812" width="5" style="6" customWidth="1"/>
    <col min="12813" max="12813" width="2.85546875" style="6" customWidth="1"/>
    <col min="12814" max="12814" width="4" style="6" customWidth="1"/>
    <col min="12815" max="12815" width="3.28515625" style="6" customWidth="1"/>
    <col min="12816" max="12816" width="7.28515625" style="6" customWidth="1"/>
    <col min="12817" max="12817" width="8.7109375" style="6" customWidth="1"/>
    <col min="12818" max="12818" width="6.5703125" style="6" customWidth="1"/>
    <col min="12819" max="12819" width="74.5703125" style="6" customWidth="1"/>
    <col min="12820" max="13056" width="9.140625" style="6"/>
    <col min="13057" max="13057" width="22.5703125" style="6" customWidth="1"/>
    <col min="13058" max="13058" width="5.7109375" style="6" customWidth="1"/>
    <col min="13059" max="13059" width="2.5703125" style="6" customWidth="1"/>
    <col min="13060" max="13060" width="4.28515625" style="6" customWidth="1"/>
    <col min="13061" max="13061" width="4.7109375" style="6" customWidth="1"/>
    <col min="13062" max="13062" width="3.140625" style="6" customWidth="1"/>
    <col min="13063" max="13063" width="4.7109375" style="6" customWidth="1"/>
    <col min="13064" max="13065" width="7.5703125" style="6" customWidth="1"/>
    <col min="13066" max="13066" width="2.5703125" style="6" customWidth="1"/>
    <col min="13067" max="13068" width="5" style="6" customWidth="1"/>
    <col min="13069" max="13069" width="2.85546875" style="6" customWidth="1"/>
    <col min="13070" max="13070" width="4" style="6" customWidth="1"/>
    <col min="13071" max="13071" width="3.28515625" style="6" customWidth="1"/>
    <col min="13072" max="13072" width="7.28515625" style="6" customWidth="1"/>
    <col min="13073" max="13073" width="8.7109375" style="6" customWidth="1"/>
    <col min="13074" max="13074" width="6.5703125" style="6" customWidth="1"/>
    <col min="13075" max="13075" width="74.5703125" style="6" customWidth="1"/>
    <col min="13076" max="13312" width="9.140625" style="6"/>
    <col min="13313" max="13313" width="22.5703125" style="6" customWidth="1"/>
    <col min="13314" max="13314" width="5.7109375" style="6" customWidth="1"/>
    <col min="13315" max="13315" width="2.5703125" style="6" customWidth="1"/>
    <col min="13316" max="13316" width="4.28515625" style="6" customWidth="1"/>
    <col min="13317" max="13317" width="4.7109375" style="6" customWidth="1"/>
    <col min="13318" max="13318" width="3.140625" style="6" customWidth="1"/>
    <col min="13319" max="13319" width="4.7109375" style="6" customWidth="1"/>
    <col min="13320" max="13321" width="7.5703125" style="6" customWidth="1"/>
    <col min="13322" max="13322" width="2.5703125" style="6" customWidth="1"/>
    <col min="13323" max="13324" width="5" style="6" customWidth="1"/>
    <col min="13325" max="13325" width="2.85546875" style="6" customWidth="1"/>
    <col min="13326" max="13326" width="4" style="6" customWidth="1"/>
    <col min="13327" max="13327" width="3.28515625" style="6" customWidth="1"/>
    <col min="13328" max="13328" width="7.28515625" style="6" customWidth="1"/>
    <col min="13329" max="13329" width="8.7109375" style="6" customWidth="1"/>
    <col min="13330" max="13330" width="6.5703125" style="6" customWidth="1"/>
    <col min="13331" max="13331" width="74.5703125" style="6" customWidth="1"/>
    <col min="13332" max="13568" width="9.140625" style="6"/>
    <col min="13569" max="13569" width="22.5703125" style="6" customWidth="1"/>
    <col min="13570" max="13570" width="5.7109375" style="6" customWidth="1"/>
    <col min="13571" max="13571" width="2.5703125" style="6" customWidth="1"/>
    <col min="13572" max="13572" width="4.28515625" style="6" customWidth="1"/>
    <col min="13573" max="13573" width="4.7109375" style="6" customWidth="1"/>
    <col min="13574" max="13574" width="3.140625" style="6" customWidth="1"/>
    <col min="13575" max="13575" width="4.7109375" style="6" customWidth="1"/>
    <col min="13576" max="13577" width="7.5703125" style="6" customWidth="1"/>
    <col min="13578" max="13578" width="2.5703125" style="6" customWidth="1"/>
    <col min="13579" max="13580" width="5" style="6" customWidth="1"/>
    <col min="13581" max="13581" width="2.85546875" style="6" customWidth="1"/>
    <col min="13582" max="13582" width="4" style="6" customWidth="1"/>
    <col min="13583" max="13583" width="3.28515625" style="6" customWidth="1"/>
    <col min="13584" max="13584" width="7.28515625" style="6" customWidth="1"/>
    <col min="13585" max="13585" width="8.7109375" style="6" customWidth="1"/>
    <col min="13586" max="13586" width="6.5703125" style="6" customWidth="1"/>
    <col min="13587" max="13587" width="74.5703125" style="6" customWidth="1"/>
    <col min="13588" max="13824" width="9.140625" style="6"/>
    <col min="13825" max="13825" width="22.5703125" style="6" customWidth="1"/>
    <col min="13826" max="13826" width="5.7109375" style="6" customWidth="1"/>
    <col min="13827" max="13827" width="2.5703125" style="6" customWidth="1"/>
    <col min="13828" max="13828" width="4.28515625" style="6" customWidth="1"/>
    <col min="13829" max="13829" width="4.7109375" style="6" customWidth="1"/>
    <col min="13830" max="13830" width="3.140625" style="6" customWidth="1"/>
    <col min="13831" max="13831" width="4.7109375" style="6" customWidth="1"/>
    <col min="13832" max="13833" width="7.5703125" style="6" customWidth="1"/>
    <col min="13834" max="13834" width="2.5703125" style="6" customWidth="1"/>
    <col min="13835" max="13836" width="5" style="6" customWidth="1"/>
    <col min="13837" max="13837" width="2.85546875" style="6" customWidth="1"/>
    <col min="13838" max="13838" width="4" style="6" customWidth="1"/>
    <col min="13839" max="13839" width="3.28515625" style="6" customWidth="1"/>
    <col min="13840" max="13840" width="7.28515625" style="6" customWidth="1"/>
    <col min="13841" max="13841" width="8.7109375" style="6" customWidth="1"/>
    <col min="13842" max="13842" width="6.5703125" style="6" customWidth="1"/>
    <col min="13843" max="13843" width="74.5703125" style="6" customWidth="1"/>
    <col min="13844" max="14080" width="9.140625" style="6"/>
    <col min="14081" max="14081" width="22.5703125" style="6" customWidth="1"/>
    <col min="14082" max="14082" width="5.7109375" style="6" customWidth="1"/>
    <col min="14083" max="14083" width="2.5703125" style="6" customWidth="1"/>
    <col min="14084" max="14084" width="4.28515625" style="6" customWidth="1"/>
    <col min="14085" max="14085" width="4.7109375" style="6" customWidth="1"/>
    <col min="14086" max="14086" width="3.140625" style="6" customWidth="1"/>
    <col min="14087" max="14087" width="4.7109375" style="6" customWidth="1"/>
    <col min="14088" max="14089" width="7.5703125" style="6" customWidth="1"/>
    <col min="14090" max="14090" width="2.5703125" style="6" customWidth="1"/>
    <col min="14091" max="14092" width="5" style="6" customWidth="1"/>
    <col min="14093" max="14093" width="2.85546875" style="6" customWidth="1"/>
    <col min="14094" max="14094" width="4" style="6" customWidth="1"/>
    <col min="14095" max="14095" width="3.28515625" style="6" customWidth="1"/>
    <col min="14096" max="14096" width="7.28515625" style="6" customWidth="1"/>
    <col min="14097" max="14097" width="8.7109375" style="6" customWidth="1"/>
    <col min="14098" max="14098" width="6.5703125" style="6" customWidth="1"/>
    <col min="14099" max="14099" width="74.5703125" style="6" customWidth="1"/>
    <col min="14100" max="14336" width="9.140625" style="6"/>
    <col min="14337" max="14337" width="22.5703125" style="6" customWidth="1"/>
    <col min="14338" max="14338" width="5.7109375" style="6" customWidth="1"/>
    <col min="14339" max="14339" width="2.5703125" style="6" customWidth="1"/>
    <col min="14340" max="14340" width="4.28515625" style="6" customWidth="1"/>
    <col min="14341" max="14341" width="4.7109375" style="6" customWidth="1"/>
    <col min="14342" max="14342" width="3.140625" style="6" customWidth="1"/>
    <col min="14343" max="14343" width="4.7109375" style="6" customWidth="1"/>
    <col min="14344" max="14345" width="7.5703125" style="6" customWidth="1"/>
    <col min="14346" max="14346" width="2.5703125" style="6" customWidth="1"/>
    <col min="14347" max="14348" width="5" style="6" customWidth="1"/>
    <col min="14349" max="14349" width="2.85546875" style="6" customWidth="1"/>
    <col min="14350" max="14350" width="4" style="6" customWidth="1"/>
    <col min="14351" max="14351" width="3.28515625" style="6" customWidth="1"/>
    <col min="14352" max="14352" width="7.28515625" style="6" customWidth="1"/>
    <col min="14353" max="14353" width="8.7109375" style="6" customWidth="1"/>
    <col min="14354" max="14354" width="6.5703125" style="6" customWidth="1"/>
    <col min="14355" max="14355" width="74.5703125" style="6" customWidth="1"/>
    <col min="14356" max="14592" width="9.140625" style="6"/>
    <col min="14593" max="14593" width="22.5703125" style="6" customWidth="1"/>
    <col min="14594" max="14594" width="5.7109375" style="6" customWidth="1"/>
    <col min="14595" max="14595" width="2.5703125" style="6" customWidth="1"/>
    <col min="14596" max="14596" width="4.28515625" style="6" customWidth="1"/>
    <col min="14597" max="14597" width="4.7109375" style="6" customWidth="1"/>
    <col min="14598" max="14598" width="3.140625" style="6" customWidth="1"/>
    <col min="14599" max="14599" width="4.7109375" style="6" customWidth="1"/>
    <col min="14600" max="14601" width="7.5703125" style="6" customWidth="1"/>
    <col min="14602" max="14602" width="2.5703125" style="6" customWidth="1"/>
    <col min="14603" max="14604" width="5" style="6" customWidth="1"/>
    <col min="14605" max="14605" width="2.85546875" style="6" customWidth="1"/>
    <col min="14606" max="14606" width="4" style="6" customWidth="1"/>
    <col min="14607" max="14607" width="3.28515625" style="6" customWidth="1"/>
    <col min="14608" max="14608" width="7.28515625" style="6" customWidth="1"/>
    <col min="14609" max="14609" width="8.7109375" style="6" customWidth="1"/>
    <col min="14610" max="14610" width="6.5703125" style="6" customWidth="1"/>
    <col min="14611" max="14611" width="74.5703125" style="6" customWidth="1"/>
    <col min="14612" max="14848" width="9.140625" style="6"/>
    <col min="14849" max="14849" width="22.5703125" style="6" customWidth="1"/>
    <col min="14850" max="14850" width="5.7109375" style="6" customWidth="1"/>
    <col min="14851" max="14851" width="2.5703125" style="6" customWidth="1"/>
    <col min="14852" max="14852" width="4.28515625" style="6" customWidth="1"/>
    <col min="14853" max="14853" width="4.7109375" style="6" customWidth="1"/>
    <col min="14854" max="14854" width="3.140625" style="6" customWidth="1"/>
    <col min="14855" max="14855" width="4.7109375" style="6" customWidth="1"/>
    <col min="14856" max="14857" width="7.5703125" style="6" customWidth="1"/>
    <col min="14858" max="14858" width="2.5703125" style="6" customWidth="1"/>
    <col min="14859" max="14860" width="5" style="6" customWidth="1"/>
    <col min="14861" max="14861" width="2.85546875" style="6" customWidth="1"/>
    <col min="14862" max="14862" width="4" style="6" customWidth="1"/>
    <col min="14863" max="14863" width="3.28515625" style="6" customWidth="1"/>
    <col min="14864" max="14864" width="7.28515625" style="6" customWidth="1"/>
    <col min="14865" max="14865" width="8.7109375" style="6" customWidth="1"/>
    <col min="14866" max="14866" width="6.5703125" style="6" customWidth="1"/>
    <col min="14867" max="14867" width="74.5703125" style="6" customWidth="1"/>
    <col min="14868" max="15104" width="9.140625" style="6"/>
    <col min="15105" max="15105" width="22.5703125" style="6" customWidth="1"/>
    <col min="15106" max="15106" width="5.7109375" style="6" customWidth="1"/>
    <col min="15107" max="15107" width="2.5703125" style="6" customWidth="1"/>
    <col min="15108" max="15108" width="4.28515625" style="6" customWidth="1"/>
    <col min="15109" max="15109" width="4.7109375" style="6" customWidth="1"/>
    <col min="15110" max="15110" width="3.140625" style="6" customWidth="1"/>
    <col min="15111" max="15111" width="4.7109375" style="6" customWidth="1"/>
    <col min="15112" max="15113" width="7.5703125" style="6" customWidth="1"/>
    <col min="15114" max="15114" width="2.5703125" style="6" customWidth="1"/>
    <col min="15115" max="15116" width="5" style="6" customWidth="1"/>
    <col min="15117" max="15117" width="2.85546875" style="6" customWidth="1"/>
    <col min="15118" max="15118" width="4" style="6" customWidth="1"/>
    <col min="15119" max="15119" width="3.28515625" style="6" customWidth="1"/>
    <col min="15120" max="15120" width="7.28515625" style="6" customWidth="1"/>
    <col min="15121" max="15121" width="8.7109375" style="6" customWidth="1"/>
    <col min="15122" max="15122" width="6.5703125" style="6" customWidth="1"/>
    <col min="15123" max="15123" width="74.5703125" style="6" customWidth="1"/>
    <col min="15124" max="15360" width="9.140625" style="6"/>
    <col min="15361" max="15361" width="22.5703125" style="6" customWidth="1"/>
    <col min="15362" max="15362" width="5.7109375" style="6" customWidth="1"/>
    <col min="15363" max="15363" width="2.5703125" style="6" customWidth="1"/>
    <col min="15364" max="15364" width="4.28515625" style="6" customWidth="1"/>
    <col min="15365" max="15365" width="4.7109375" style="6" customWidth="1"/>
    <col min="15366" max="15366" width="3.140625" style="6" customWidth="1"/>
    <col min="15367" max="15367" width="4.7109375" style="6" customWidth="1"/>
    <col min="15368" max="15369" width="7.5703125" style="6" customWidth="1"/>
    <col min="15370" max="15370" width="2.5703125" style="6" customWidth="1"/>
    <col min="15371" max="15372" width="5" style="6" customWidth="1"/>
    <col min="15373" max="15373" width="2.85546875" style="6" customWidth="1"/>
    <col min="15374" max="15374" width="4" style="6" customWidth="1"/>
    <col min="15375" max="15375" width="3.28515625" style="6" customWidth="1"/>
    <col min="15376" max="15376" width="7.28515625" style="6" customWidth="1"/>
    <col min="15377" max="15377" width="8.7109375" style="6" customWidth="1"/>
    <col min="15378" max="15378" width="6.5703125" style="6" customWidth="1"/>
    <col min="15379" max="15379" width="74.5703125" style="6" customWidth="1"/>
    <col min="15380" max="15616" width="9.140625" style="6"/>
    <col min="15617" max="15617" width="22.5703125" style="6" customWidth="1"/>
    <col min="15618" max="15618" width="5.7109375" style="6" customWidth="1"/>
    <col min="15619" max="15619" width="2.5703125" style="6" customWidth="1"/>
    <col min="15620" max="15620" width="4.28515625" style="6" customWidth="1"/>
    <col min="15621" max="15621" width="4.7109375" style="6" customWidth="1"/>
    <col min="15622" max="15622" width="3.140625" style="6" customWidth="1"/>
    <col min="15623" max="15623" width="4.7109375" style="6" customWidth="1"/>
    <col min="15624" max="15625" width="7.5703125" style="6" customWidth="1"/>
    <col min="15626" max="15626" width="2.5703125" style="6" customWidth="1"/>
    <col min="15627" max="15628" width="5" style="6" customWidth="1"/>
    <col min="15629" max="15629" width="2.85546875" style="6" customWidth="1"/>
    <col min="15630" max="15630" width="4" style="6" customWidth="1"/>
    <col min="15631" max="15631" width="3.28515625" style="6" customWidth="1"/>
    <col min="15632" max="15632" width="7.28515625" style="6" customWidth="1"/>
    <col min="15633" max="15633" width="8.7109375" style="6" customWidth="1"/>
    <col min="15634" max="15634" width="6.5703125" style="6" customWidth="1"/>
    <col min="15635" max="15635" width="74.5703125" style="6" customWidth="1"/>
    <col min="15636" max="15872" width="9.140625" style="6"/>
    <col min="15873" max="15873" width="22.5703125" style="6" customWidth="1"/>
    <col min="15874" max="15874" width="5.7109375" style="6" customWidth="1"/>
    <col min="15875" max="15875" width="2.5703125" style="6" customWidth="1"/>
    <col min="15876" max="15876" width="4.28515625" style="6" customWidth="1"/>
    <col min="15877" max="15877" width="4.7109375" style="6" customWidth="1"/>
    <col min="15878" max="15878" width="3.140625" style="6" customWidth="1"/>
    <col min="15879" max="15879" width="4.7109375" style="6" customWidth="1"/>
    <col min="15880" max="15881" width="7.5703125" style="6" customWidth="1"/>
    <col min="15882" max="15882" width="2.5703125" style="6" customWidth="1"/>
    <col min="15883" max="15884" width="5" style="6" customWidth="1"/>
    <col min="15885" max="15885" width="2.85546875" style="6" customWidth="1"/>
    <col min="15886" max="15886" width="4" style="6" customWidth="1"/>
    <col min="15887" max="15887" width="3.28515625" style="6" customWidth="1"/>
    <col min="15888" max="15888" width="7.28515625" style="6" customWidth="1"/>
    <col min="15889" max="15889" width="8.7109375" style="6" customWidth="1"/>
    <col min="15890" max="15890" width="6.5703125" style="6" customWidth="1"/>
    <col min="15891" max="15891" width="74.5703125" style="6" customWidth="1"/>
    <col min="15892" max="16128" width="9.140625" style="6"/>
    <col min="16129" max="16129" width="22.5703125" style="6" customWidth="1"/>
    <col min="16130" max="16130" width="5.7109375" style="6" customWidth="1"/>
    <col min="16131" max="16131" width="2.5703125" style="6" customWidth="1"/>
    <col min="16132" max="16132" width="4.28515625" style="6" customWidth="1"/>
    <col min="16133" max="16133" width="4.7109375" style="6" customWidth="1"/>
    <col min="16134" max="16134" width="3.140625" style="6" customWidth="1"/>
    <col min="16135" max="16135" width="4.7109375" style="6" customWidth="1"/>
    <col min="16136" max="16137" width="7.5703125" style="6" customWidth="1"/>
    <col min="16138" max="16138" width="2.5703125" style="6" customWidth="1"/>
    <col min="16139" max="16140" width="5" style="6" customWidth="1"/>
    <col min="16141" max="16141" width="2.85546875" style="6" customWidth="1"/>
    <col min="16142" max="16142" width="4" style="6" customWidth="1"/>
    <col min="16143" max="16143" width="3.28515625" style="6" customWidth="1"/>
    <col min="16144" max="16144" width="7.28515625" style="6" customWidth="1"/>
    <col min="16145" max="16145" width="8.7109375" style="6" customWidth="1"/>
    <col min="16146" max="16146" width="6.5703125" style="6" customWidth="1"/>
    <col min="16147" max="16147" width="74.5703125" style="6" customWidth="1"/>
    <col min="16148" max="16384" width="9.140625" style="6"/>
  </cols>
  <sheetData>
    <row r="1" spans="1:22" ht="25.5" customHeight="1" thickBot="1" x14ac:dyDescent="0.25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3"/>
      <c r="R1" s="3"/>
      <c r="S1" s="4"/>
      <c r="T1" s="2"/>
      <c r="U1" s="2"/>
      <c r="V1" s="2"/>
    </row>
    <row r="2" spans="1:22" ht="20.25" customHeight="1" thickBot="1" x14ac:dyDescent="0.25">
      <c r="A2" s="209" t="s">
        <v>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1"/>
      <c r="R2" s="3"/>
      <c r="S2" s="4" t="s">
        <v>39</v>
      </c>
      <c r="T2" s="2"/>
      <c r="U2" s="2"/>
      <c r="V2" s="2"/>
    </row>
    <row r="3" spans="1:22" ht="15" customHeight="1" x14ac:dyDescent="0.2">
      <c r="A3" s="199" t="s">
        <v>2</v>
      </c>
      <c r="B3" s="200"/>
      <c r="C3" s="212"/>
      <c r="D3" s="213" t="s">
        <v>129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5"/>
      <c r="R3" s="7"/>
      <c r="S3" s="8"/>
      <c r="T3" s="9"/>
      <c r="U3" s="9"/>
      <c r="V3" s="10"/>
    </row>
    <row r="4" spans="1:22" ht="15" customHeight="1" x14ac:dyDescent="0.2">
      <c r="A4" s="170" t="s">
        <v>3</v>
      </c>
      <c r="B4" s="171"/>
      <c r="C4" s="222"/>
      <c r="D4" s="223" t="s">
        <v>130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1"/>
      <c r="R4" s="7"/>
      <c r="S4" s="11"/>
      <c r="T4" s="2"/>
      <c r="U4" s="2"/>
      <c r="V4" s="12"/>
    </row>
    <row r="5" spans="1:22" ht="15" customHeight="1" x14ac:dyDescent="0.2">
      <c r="A5" s="170" t="s">
        <v>4</v>
      </c>
      <c r="B5" s="171"/>
      <c r="C5" s="222"/>
      <c r="D5" s="223" t="s">
        <v>5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1"/>
      <c r="R5" s="7"/>
      <c r="S5" s="11"/>
      <c r="T5" s="2"/>
      <c r="U5" s="2"/>
      <c r="V5" s="12"/>
    </row>
    <row r="6" spans="1:22" x14ac:dyDescent="0.2">
      <c r="A6" s="170" t="s">
        <v>6</v>
      </c>
      <c r="B6" s="171"/>
      <c r="C6" s="222"/>
      <c r="D6" s="181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3"/>
      <c r="R6" s="13"/>
      <c r="S6" s="176" t="s">
        <v>40</v>
      </c>
      <c r="T6" s="176"/>
      <c r="U6" s="176"/>
      <c r="V6" s="177"/>
    </row>
    <row r="7" spans="1:22" x14ac:dyDescent="0.2">
      <c r="A7" s="178" t="s">
        <v>118</v>
      </c>
      <c r="B7" s="179"/>
      <c r="C7" s="180"/>
      <c r="D7" s="181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3"/>
      <c r="R7" s="13"/>
      <c r="S7" s="176" t="s">
        <v>132</v>
      </c>
      <c r="T7" s="176"/>
      <c r="U7" s="176"/>
      <c r="V7" s="177"/>
    </row>
    <row r="8" spans="1:22" ht="13.5" thickBot="1" x14ac:dyDescent="0.25">
      <c r="A8" s="184" t="s">
        <v>41</v>
      </c>
      <c r="B8" s="185"/>
      <c r="C8" s="186"/>
      <c r="D8" s="187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9"/>
      <c r="R8" s="14"/>
      <c r="S8" s="190" t="s">
        <v>42</v>
      </c>
      <c r="T8" s="190"/>
      <c r="U8" s="190"/>
      <c r="V8" s="191"/>
    </row>
    <row r="9" spans="1:22" ht="13.5" thickBot="1" x14ac:dyDescent="0.25">
      <c r="A9" s="216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8"/>
      <c r="R9" s="1"/>
      <c r="S9" s="2"/>
      <c r="T9" s="2"/>
      <c r="U9" s="2"/>
      <c r="V9" s="2"/>
    </row>
    <row r="10" spans="1:22" x14ac:dyDescent="0.2">
      <c r="A10" s="199" t="s">
        <v>7</v>
      </c>
      <c r="B10" s="200"/>
      <c r="C10" s="212"/>
      <c r="D10" s="219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1"/>
      <c r="R10" s="14"/>
      <c r="S10" s="9"/>
      <c r="T10" s="9"/>
      <c r="U10" s="9"/>
      <c r="V10" s="10"/>
    </row>
    <row r="11" spans="1:22" x14ac:dyDescent="0.2">
      <c r="A11" s="170" t="s">
        <v>8</v>
      </c>
      <c r="B11" s="171"/>
      <c r="C11" s="222"/>
      <c r="D11" s="181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3"/>
      <c r="R11" s="14"/>
      <c r="S11" s="55"/>
      <c r="T11" s="55"/>
      <c r="U11" s="55"/>
      <c r="V11" s="78"/>
    </row>
    <row r="12" spans="1:22" x14ac:dyDescent="0.2">
      <c r="A12" s="170" t="s">
        <v>9</v>
      </c>
      <c r="B12" s="171"/>
      <c r="C12" s="222"/>
      <c r="D12" s="243" t="s">
        <v>131</v>
      </c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5"/>
      <c r="R12" s="14"/>
      <c r="S12" s="242"/>
      <c r="T12" s="242"/>
      <c r="U12" s="242"/>
      <c r="V12" s="177"/>
    </row>
    <row r="13" spans="1:22" x14ac:dyDescent="0.2">
      <c r="A13" s="170" t="s">
        <v>10</v>
      </c>
      <c r="B13" s="171"/>
      <c r="C13" s="222"/>
      <c r="D13" s="181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3"/>
      <c r="R13" s="14"/>
      <c r="S13" s="242" t="s">
        <v>11</v>
      </c>
      <c r="T13" s="242"/>
      <c r="U13" s="242"/>
      <c r="V13" s="177"/>
    </row>
    <row r="14" spans="1:22" x14ac:dyDescent="0.2">
      <c r="A14" s="170" t="s">
        <v>12</v>
      </c>
      <c r="B14" s="171"/>
      <c r="C14" s="222"/>
      <c r="D14" s="181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/>
      <c r="R14" s="14"/>
      <c r="S14" s="55"/>
      <c r="T14" s="55"/>
      <c r="U14" s="55"/>
      <c r="V14" s="78"/>
    </row>
    <row r="15" spans="1:22" x14ac:dyDescent="0.2">
      <c r="A15" s="170" t="s">
        <v>13</v>
      </c>
      <c r="B15" s="171"/>
      <c r="C15" s="222"/>
      <c r="D15" s="181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3"/>
      <c r="R15" s="14"/>
      <c r="S15" s="55"/>
      <c r="T15" s="55"/>
      <c r="U15" s="55"/>
      <c r="V15" s="78"/>
    </row>
    <row r="16" spans="1:22" x14ac:dyDescent="0.2">
      <c r="A16" s="178" t="s">
        <v>14</v>
      </c>
      <c r="B16" s="179"/>
      <c r="C16" s="180"/>
      <c r="D16" s="181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3"/>
      <c r="R16" s="14"/>
      <c r="S16" s="55"/>
      <c r="T16" s="55"/>
      <c r="U16" s="55"/>
      <c r="V16" s="78"/>
    </row>
    <row r="17" spans="1:22" ht="12.75" customHeight="1" x14ac:dyDescent="0.2">
      <c r="A17" s="192" t="s">
        <v>110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4"/>
      <c r="L17" s="195"/>
      <c r="M17" s="195"/>
      <c r="N17" s="195"/>
      <c r="O17" s="195"/>
      <c r="P17" s="205" t="s">
        <v>111</v>
      </c>
      <c r="Q17" s="206"/>
      <c r="R17" s="15"/>
      <c r="S17" s="207"/>
      <c r="T17" s="207"/>
      <c r="U17" s="207"/>
      <c r="V17" s="208"/>
    </row>
    <row r="18" spans="1:22" ht="13.5" thickBot="1" x14ac:dyDescent="0.25">
      <c r="A18" s="202" t="s">
        <v>95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  <c r="L18" s="195"/>
      <c r="M18" s="195"/>
      <c r="N18" s="195"/>
      <c r="O18" s="195"/>
      <c r="P18" s="205" t="s">
        <v>43</v>
      </c>
      <c r="Q18" s="206"/>
      <c r="R18" s="1"/>
      <c r="S18" s="2"/>
      <c r="T18" s="2"/>
      <c r="U18" s="2"/>
      <c r="V18" s="2"/>
    </row>
    <row r="19" spans="1:22" ht="54" customHeight="1" x14ac:dyDescent="0.2">
      <c r="A19" s="224" t="s">
        <v>45</v>
      </c>
      <c r="B19" s="225"/>
      <c r="C19" s="225"/>
      <c r="D19" s="225"/>
      <c r="E19" s="225"/>
      <c r="F19" s="225"/>
      <c r="G19" s="226" t="s">
        <v>15</v>
      </c>
      <c r="H19" s="227"/>
      <c r="I19" s="226" t="s">
        <v>16</v>
      </c>
      <c r="J19" s="228"/>
      <c r="K19" s="228"/>
      <c r="L19" s="229" t="s">
        <v>17</v>
      </c>
      <c r="M19" s="230"/>
      <c r="N19" s="231"/>
      <c r="O19" s="229" t="s">
        <v>18</v>
      </c>
      <c r="P19" s="228"/>
      <c r="Q19" s="100" t="s">
        <v>19</v>
      </c>
      <c r="R19" s="16"/>
      <c r="S19" s="17"/>
      <c r="T19" s="9"/>
      <c r="U19" s="9"/>
      <c r="V19" s="10"/>
    </row>
    <row r="20" spans="1:22" ht="36" customHeight="1" x14ac:dyDescent="0.2">
      <c r="A20" s="232" t="s">
        <v>44</v>
      </c>
      <c r="B20" s="233"/>
      <c r="C20" s="233"/>
      <c r="D20" s="233"/>
      <c r="E20" s="233"/>
      <c r="F20" s="233"/>
      <c r="G20" s="234"/>
      <c r="H20" s="235"/>
      <c r="I20" s="236">
        <f>ROUND((L20*G20/100),0)</f>
        <v>0</v>
      </c>
      <c r="J20" s="236"/>
      <c r="K20" s="236"/>
      <c r="L20" s="237">
        <v>85</v>
      </c>
      <c r="M20" s="238"/>
      <c r="N20" s="239"/>
      <c r="O20" s="240">
        <f>SUM(B47:Q47)</f>
        <v>0</v>
      </c>
      <c r="P20" s="241"/>
      <c r="Q20" s="90">
        <f>IF(G20=0,0,ROUND(((100*O20)/G20),0))</f>
        <v>0</v>
      </c>
      <c r="R20" s="1"/>
      <c r="S20" s="207" t="s">
        <v>20</v>
      </c>
      <c r="T20" s="207"/>
      <c r="U20" s="207"/>
      <c r="V20" s="208"/>
    </row>
    <row r="21" spans="1:22" ht="13.5" thickBot="1" x14ac:dyDescent="0.25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8"/>
      <c r="R21" s="1"/>
      <c r="S21" s="2"/>
      <c r="T21" s="2"/>
      <c r="U21" s="2"/>
      <c r="V21" s="2"/>
    </row>
    <row r="22" spans="1:22" ht="17.25" customHeight="1" thickBot="1" x14ac:dyDescent="0.25">
      <c r="A22" s="101" t="s">
        <v>68</v>
      </c>
      <c r="B22" s="135" t="s">
        <v>133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6"/>
      <c r="R22" s="18"/>
      <c r="S22" s="11"/>
      <c r="T22" s="2"/>
      <c r="U22" s="2"/>
      <c r="V22" s="2"/>
    </row>
    <row r="23" spans="1:22" ht="12.75" customHeight="1" x14ac:dyDescent="0.2">
      <c r="A23" s="199" t="s">
        <v>46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1"/>
      <c r="R23" s="19"/>
      <c r="S23" s="4"/>
      <c r="T23" s="2"/>
      <c r="U23" s="2"/>
      <c r="V23" s="2"/>
    </row>
    <row r="24" spans="1:22" ht="12.75" customHeight="1" x14ac:dyDescent="0.2">
      <c r="A24" s="149" t="s">
        <v>21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1"/>
      <c r="R24" s="7"/>
      <c r="S24" s="11"/>
      <c r="T24" s="2"/>
      <c r="U24" s="2"/>
      <c r="V24" s="2"/>
    </row>
    <row r="25" spans="1:22" ht="69.75" customHeight="1" x14ac:dyDescent="0.2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5"/>
      <c r="R25" s="7"/>
      <c r="S25" s="11"/>
      <c r="T25" s="2"/>
      <c r="U25" s="2"/>
      <c r="V25" s="2"/>
    </row>
    <row r="26" spans="1:22" ht="12.75" customHeight="1" x14ac:dyDescent="0.2">
      <c r="A26" s="170" t="s">
        <v>47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2"/>
      <c r="R26" s="19"/>
      <c r="S26" s="4"/>
      <c r="T26" s="2"/>
      <c r="U26" s="2"/>
      <c r="V26" s="2"/>
    </row>
    <row r="27" spans="1:22" ht="12.75" customHeight="1" x14ac:dyDescent="0.2">
      <c r="A27" s="149" t="s">
        <v>22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1"/>
      <c r="R27" s="7"/>
      <c r="S27" s="11"/>
      <c r="T27" s="2"/>
      <c r="U27" s="2"/>
      <c r="V27" s="2"/>
    </row>
    <row r="28" spans="1:22" ht="67.5" customHeight="1" x14ac:dyDescent="0.2">
      <c r="A28" s="173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5"/>
      <c r="R28" s="19"/>
      <c r="S28" s="4"/>
      <c r="T28" s="2"/>
      <c r="U28" s="2"/>
      <c r="V28" s="2"/>
    </row>
    <row r="29" spans="1:22" ht="12.75" customHeight="1" x14ac:dyDescent="0.2">
      <c r="A29" s="170" t="s">
        <v>23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2"/>
      <c r="R29" s="19"/>
      <c r="S29" s="4"/>
      <c r="T29" s="2"/>
      <c r="U29" s="2"/>
      <c r="V29" s="2"/>
    </row>
    <row r="30" spans="1:22" ht="12.75" customHeight="1" x14ac:dyDescent="0.2">
      <c r="A30" s="149" t="s">
        <v>24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1"/>
      <c r="R30" s="7"/>
      <c r="S30" s="11"/>
      <c r="T30" s="2"/>
      <c r="U30" s="2"/>
      <c r="V30" s="2"/>
    </row>
    <row r="31" spans="1:22" ht="70.5" customHeight="1" x14ac:dyDescent="0.2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5"/>
      <c r="R31" s="19"/>
      <c r="S31" s="4"/>
      <c r="T31" s="2"/>
      <c r="U31" s="2"/>
      <c r="V31" s="2"/>
    </row>
    <row r="32" spans="1:22" x14ac:dyDescent="0.2">
      <c r="A32" s="170" t="s">
        <v>25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2"/>
      <c r="R32" s="19"/>
      <c r="S32" s="4"/>
      <c r="T32" s="2"/>
      <c r="U32" s="2"/>
      <c r="V32" s="2"/>
    </row>
    <row r="33" spans="1:25" ht="12.75" customHeight="1" x14ac:dyDescent="0.2">
      <c r="A33" s="149" t="s">
        <v>26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7"/>
      <c r="S33" s="11"/>
      <c r="T33" s="2"/>
      <c r="U33" s="2"/>
      <c r="V33" s="2"/>
    </row>
    <row r="34" spans="1:25" ht="12.75" customHeight="1" x14ac:dyDescent="0.2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7"/>
      <c r="S34" s="11"/>
      <c r="T34" s="2"/>
      <c r="U34" s="2"/>
      <c r="V34" s="2"/>
    </row>
    <row r="35" spans="1:25" ht="12.75" customHeight="1" x14ac:dyDescent="0.2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  <c r="R35" s="7"/>
      <c r="S35" s="11"/>
      <c r="T35" s="2"/>
      <c r="U35" s="2"/>
      <c r="V35" s="2"/>
    </row>
    <row r="36" spans="1:25" ht="48.6" customHeight="1" thickBo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7"/>
      <c r="S36" s="11"/>
      <c r="T36" s="2"/>
      <c r="U36" s="2"/>
      <c r="V36" s="2"/>
    </row>
    <row r="37" spans="1:25" ht="25.5" customHeight="1" thickBot="1" x14ac:dyDescent="0.25">
      <c r="A37" s="161" t="s">
        <v>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3"/>
      <c r="R37" s="7"/>
      <c r="S37" s="11"/>
      <c r="T37" s="2"/>
      <c r="U37" s="2"/>
      <c r="V37" s="2"/>
    </row>
    <row r="38" spans="1:25" ht="20.25" customHeight="1" thickBot="1" x14ac:dyDescent="0.25">
      <c r="A38" s="164" t="s">
        <v>27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6"/>
      <c r="R38" s="7"/>
      <c r="S38" s="11"/>
      <c r="T38" s="2"/>
      <c r="U38" s="2"/>
      <c r="V38" s="2"/>
    </row>
    <row r="39" spans="1:25" s="24" customFormat="1" ht="35.1" customHeight="1" thickBot="1" x14ac:dyDescent="0.3">
      <c r="A39" s="167" t="s">
        <v>48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9"/>
      <c r="R39" s="20"/>
      <c r="S39" s="21"/>
      <c r="T39" s="21"/>
      <c r="U39" s="21"/>
      <c r="V39" s="22"/>
      <c r="W39" s="23"/>
    </row>
    <row r="40" spans="1:25" ht="12.75" customHeight="1" x14ac:dyDescent="0.2">
      <c r="A40" s="140" t="s">
        <v>28</v>
      </c>
      <c r="B40" s="141"/>
      <c r="C40" s="141"/>
      <c r="D40" s="141"/>
      <c r="E40" s="142"/>
      <c r="F40" s="146" t="s">
        <v>134</v>
      </c>
      <c r="G40" s="147"/>
      <c r="H40" s="148"/>
      <c r="I40" s="264" t="s">
        <v>96</v>
      </c>
      <c r="J40" s="265"/>
      <c r="K40" s="266"/>
      <c r="L40" s="267" t="s">
        <v>94</v>
      </c>
      <c r="M40" s="268"/>
      <c r="N40" s="268"/>
      <c r="O40" s="269"/>
      <c r="P40" s="267" t="s">
        <v>29</v>
      </c>
      <c r="Q40" s="269"/>
      <c r="R40" s="1"/>
      <c r="S40" s="2"/>
      <c r="T40" s="2"/>
      <c r="U40" s="2"/>
      <c r="V40" s="12"/>
    </row>
    <row r="41" spans="1:25" ht="15.75" customHeight="1" thickBot="1" x14ac:dyDescent="0.25">
      <c r="A41" s="143"/>
      <c r="B41" s="144"/>
      <c r="C41" s="144"/>
      <c r="D41" s="144"/>
      <c r="E41" s="145"/>
      <c r="F41" s="256" t="s">
        <v>30</v>
      </c>
      <c r="G41" s="257"/>
      <c r="H41" s="102" t="s">
        <v>31</v>
      </c>
      <c r="I41" s="91" t="s">
        <v>30</v>
      </c>
      <c r="J41" s="270" t="s">
        <v>31</v>
      </c>
      <c r="K41" s="271"/>
      <c r="L41" s="272" t="s">
        <v>30</v>
      </c>
      <c r="M41" s="273"/>
      <c r="N41" s="274" t="s">
        <v>31</v>
      </c>
      <c r="O41" s="275"/>
      <c r="P41" s="65" t="s">
        <v>30</v>
      </c>
      <c r="Q41" s="80" t="s">
        <v>31</v>
      </c>
      <c r="R41" s="1"/>
      <c r="S41" s="2"/>
      <c r="T41" s="2"/>
      <c r="U41" s="2"/>
      <c r="V41" s="12"/>
    </row>
    <row r="42" spans="1:25" ht="26.25" customHeight="1" thickBot="1" x14ac:dyDescent="0.25">
      <c r="A42" s="276" t="s">
        <v>32</v>
      </c>
      <c r="B42" s="277"/>
      <c r="C42" s="277"/>
      <c r="D42" s="277"/>
      <c r="E42" s="278"/>
      <c r="F42" s="279"/>
      <c r="G42" s="280"/>
      <c r="H42" s="27"/>
      <c r="I42" s="84"/>
      <c r="J42" s="281"/>
      <c r="K42" s="282"/>
      <c r="L42" s="283"/>
      <c r="M42" s="284"/>
      <c r="N42" s="285"/>
      <c r="O42" s="286"/>
      <c r="P42" s="66"/>
      <c r="Q42" s="81"/>
      <c r="R42" s="1"/>
      <c r="S42" s="138" t="s">
        <v>119</v>
      </c>
      <c r="T42" s="138"/>
      <c r="U42" s="138"/>
      <c r="V42" s="139"/>
    </row>
    <row r="43" spans="1:25" ht="13.5" thickBot="1" x14ac:dyDescent="0.25">
      <c r="A43" s="246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0"/>
      <c r="P43" s="230"/>
      <c r="Q43" s="247"/>
      <c r="R43" s="1"/>
      <c r="S43" s="2"/>
      <c r="T43" s="2"/>
      <c r="U43" s="2"/>
      <c r="V43" s="2"/>
    </row>
    <row r="44" spans="1:25" ht="35.25" customHeight="1" thickBot="1" x14ac:dyDescent="0.25">
      <c r="A44" s="167" t="s">
        <v>49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9"/>
      <c r="R44" s="1"/>
      <c r="S44" s="9"/>
      <c r="T44" s="9"/>
      <c r="U44" s="9"/>
      <c r="V44" s="10"/>
    </row>
    <row r="45" spans="1:25" ht="12.75" customHeight="1" x14ac:dyDescent="0.2">
      <c r="A45" s="248" t="s">
        <v>28</v>
      </c>
      <c r="B45" s="250" t="s">
        <v>123</v>
      </c>
      <c r="C45" s="251"/>
      <c r="D45" s="251"/>
      <c r="E45" s="252"/>
      <c r="F45" s="146" t="s">
        <v>135</v>
      </c>
      <c r="G45" s="147"/>
      <c r="H45" s="148"/>
      <c r="I45" s="146" t="s">
        <v>96</v>
      </c>
      <c r="J45" s="147"/>
      <c r="K45" s="148"/>
      <c r="L45" s="253"/>
      <c r="M45" s="254"/>
      <c r="N45" s="254"/>
      <c r="O45" s="255"/>
      <c r="P45" s="253"/>
      <c r="Q45" s="255"/>
      <c r="R45" s="28"/>
      <c r="S45" s="29"/>
      <c r="T45" s="2"/>
      <c r="U45" s="2"/>
      <c r="V45" s="12"/>
      <c r="X45" s="30"/>
      <c r="Y45" s="30"/>
    </row>
    <row r="46" spans="1:25" ht="13.5" customHeight="1" thickBot="1" x14ac:dyDescent="0.25">
      <c r="A46" s="249"/>
      <c r="B46" s="256" t="s">
        <v>30</v>
      </c>
      <c r="C46" s="257"/>
      <c r="D46" s="258" t="s">
        <v>31</v>
      </c>
      <c r="E46" s="259"/>
      <c r="F46" s="256" t="s">
        <v>30</v>
      </c>
      <c r="G46" s="257"/>
      <c r="H46" s="102" t="s">
        <v>31</v>
      </c>
      <c r="I46" s="103" t="s">
        <v>30</v>
      </c>
      <c r="J46" s="258" t="s">
        <v>31</v>
      </c>
      <c r="K46" s="259"/>
      <c r="L46" s="260"/>
      <c r="M46" s="261"/>
      <c r="N46" s="262"/>
      <c r="O46" s="263"/>
      <c r="P46" s="25"/>
      <c r="Q46" s="26"/>
      <c r="R46" s="31"/>
      <c r="S46" s="32"/>
      <c r="T46" s="2"/>
      <c r="U46" s="2"/>
      <c r="V46" s="33"/>
      <c r="X46" s="30"/>
      <c r="Y46" s="30"/>
    </row>
    <row r="47" spans="1:25" ht="28.5" customHeight="1" thickBot="1" x14ac:dyDescent="0.25">
      <c r="A47" s="104" t="s">
        <v>32</v>
      </c>
      <c r="B47" s="323"/>
      <c r="C47" s="324"/>
      <c r="D47" s="323"/>
      <c r="E47" s="324"/>
      <c r="F47" s="325"/>
      <c r="G47" s="326"/>
      <c r="H47" s="82"/>
      <c r="I47" s="83"/>
      <c r="J47" s="327"/>
      <c r="K47" s="328"/>
      <c r="L47" s="329"/>
      <c r="M47" s="330"/>
      <c r="N47" s="331"/>
      <c r="O47" s="332"/>
      <c r="P47" s="37"/>
      <c r="Q47" s="38"/>
      <c r="R47" s="1"/>
      <c r="S47" s="298" t="s">
        <v>120</v>
      </c>
      <c r="T47" s="298"/>
      <c r="U47" s="298"/>
      <c r="V47" s="299"/>
    </row>
    <row r="48" spans="1:25" ht="13.5" thickBot="1" x14ac:dyDescent="0.25">
      <c r="A48" s="246"/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206"/>
      <c r="R48" s="34"/>
      <c r="S48" s="35"/>
      <c r="T48" s="35"/>
      <c r="U48" s="2"/>
      <c r="V48" s="2"/>
    </row>
    <row r="49" spans="1:24" ht="13.5" thickBot="1" x14ac:dyDescent="0.25">
      <c r="A49" s="301" t="s">
        <v>33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3"/>
      <c r="R49" s="39"/>
      <c r="S49" s="40"/>
      <c r="T49" s="35"/>
      <c r="U49" s="2"/>
      <c r="V49" s="2"/>
    </row>
    <row r="50" spans="1:24" ht="15" customHeight="1" x14ac:dyDescent="0.2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6"/>
      <c r="R50" s="39"/>
      <c r="S50" s="67"/>
      <c r="T50" s="68"/>
      <c r="U50" s="9"/>
      <c r="V50" s="10"/>
    </row>
    <row r="51" spans="1:24" ht="15" customHeight="1" x14ac:dyDescent="0.2">
      <c r="A51" s="155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/>
      <c r="R51" s="39"/>
      <c r="S51" s="69" t="s">
        <v>121</v>
      </c>
      <c r="T51" s="70"/>
      <c r="U51" s="55"/>
      <c r="V51" s="59"/>
    </row>
    <row r="52" spans="1:24" ht="15" customHeight="1" x14ac:dyDescent="0.2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7"/>
      <c r="R52" s="39"/>
      <c r="S52" s="359" t="s">
        <v>122</v>
      </c>
      <c r="T52" s="359"/>
      <c r="U52" s="359"/>
      <c r="V52" s="360"/>
    </row>
    <row r="53" spans="1:24" ht="31.5" customHeight="1" thickBot="1" x14ac:dyDescent="0.25">
      <c r="A53" s="158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60"/>
      <c r="R53" s="39"/>
      <c r="S53" s="361"/>
      <c r="T53" s="361"/>
      <c r="U53" s="361"/>
      <c r="V53" s="362"/>
    </row>
    <row r="54" spans="1:24" ht="25.5" customHeight="1" thickBot="1" x14ac:dyDescent="0.25">
      <c r="A54" s="161" t="s">
        <v>0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3"/>
      <c r="R54" s="7"/>
      <c r="S54" s="11"/>
      <c r="T54" s="2"/>
      <c r="U54" s="2"/>
      <c r="V54" s="2"/>
    </row>
    <row r="55" spans="1:24" ht="18" customHeight="1" thickBot="1" x14ac:dyDescent="0.25">
      <c r="A55" s="161" t="s">
        <v>34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3"/>
      <c r="R55" s="7"/>
      <c r="S55" s="2"/>
      <c r="T55" s="2"/>
      <c r="U55" s="2"/>
      <c r="V55" s="2"/>
    </row>
    <row r="56" spans="1:24" ht="24.6" customHeight="1" thickBot="1" x14ac:dyDescent="0.3">
      <c r="A56" s="167" t="s">
        <v>72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9"/>
      <c r="R56" s="45"/>
      <c r="S56" s="29"/>
      <c r="T56" s="46"/>
      <c r="U56" s="2"/>
      <c r="V56" s="2"/>
    </row>
    <row r="57" spans="1:24" ht="57.95" customHeight="1" thickBot="1" x14ac:dyDescent="0.25">
      <c r="A57" s="92" t="s">
        <v>76</v>
      </c>
      <c r="B57" s="307" t="s">
        <v>91</v>
      </c>
      <c r="C57" s="308"/>
      <c r="D57" s="309"/>
      <c r="E57" s="132" t="s">
        <v>92</v>
      </c>
      <c r="F57" s="132"/>
      <c r="G57" s="132"/>
      <c r="H57" s="132"/>
      <c r="I57" s="131" t="s">
        <v>38</v>
      </c>
      <c r="J57" s="132"/>
      <c r="K57" s="133"/>
      <c r="L57" s="132" t="s">
        <v>35</v>
      </c>
      <c r="M57" s="132"/>
      <c r="N57" s="132"/>
      <c r="O57" s="132"/>
      <c r="P57" s="132"/>
      <c r="Q57" s="133"/>
      <c r="R57" s="1"/>
      <c r="S57" s="9"/>
      <c r="T57" s="9"/>
      <c r="U57" s="9"/>
      <c r="V57" s="10"/>
    </row>
    <row r="58" spans="1:24" ht="15" x14ac:dyDescent="0.25">
      <c r="A58" s="93" t="s">
        <v>77</v>
      </c>
      <c r="B58" s="310"/>
      <c r="C58" s="311"/>
      <c r="D58" s="312"/>
      <c r="E58" s="313"/>
      <c r="F58" s="313"/>
      <c r="G58" s="313"/>
      <c r="H58" s="313"/>
      <c r="I58" s="314">
        <f t="shared" ref="I58:I63" si="0">B58-E58</f>
        <v>0</v>
      </c>
      <c r="J58" s="315"/>
      <c r="K58" s="316"/>
      <c r="L58" s="317"/>
      <c r="M58" s="317"/>
      <c r="N58" s="317"/>
      <c r="O58" s="317"/>
      <c r="P58" s="317"/>
      <c r="Q58" s="318"/>
      <c r="R58" s="47">
        <f>IF(I58&gt;0,0,I58)</f>
        <v>0</v>
      </c>
      <c r="S58" s="287" t="s">
        <v>36</v>
      </c>
      <c r="T58" s="288"/>
      <c r="U58" s="288"/>
      <c r="V58" s="129"/>
      <c r="X58" s="48">
        <v>0</v>
      </c>
    </row>
    <row r="59" spans="1:24" ht="15" x14ac:dyDescent="0.25">
      <c r="A59" s="94" t="s">
        <v>78</v>
      </c>
      <c r="B59" s="289"/>
      <c r="C59" s="290"/>
      <c r="D59" s="291"/>
      <c r="E59" s="292"/>
      <c r="F59" s="292"/>
      <c r="G59" s="292"/>
      <c r="H59" s="292"/>
      <c r="I59" s="293">
        <f t="shared" si="0"/>
        <v>0</v>
      </c>
      <c r="J59" s="294"/>
      <c r="K59" s="295"/>
      <c r="L59" s="296"/>
      <c r="M59" s="296"/>
      <c r="N59" s="296"/>
      <c r="O59" s="296"/>
      <c r="P59" s="296"/>
      <c r="Q59" s="297"/>
      <c r="R59" s="47">
        <f>IF(I59&gt;0,0,I59)</f>
        <v>0</v>
      </c>
      <c r="S59" s="288"/>
      <c r="T59" s="288"/>
      <c r="U59" s="288"/>
      <c r="V59" s="129"/>
      <c r="X59" s="48">
        <v>0</v>
      </c>
    </row>
    <row r="60" spans="1:24" ht="15" x14ac:dyDescent="0.25">
      <c r="A60" s="94" t="s">
        <v>79</v>
      </c>
      <c r="B60" s="289"/>
      <c r="C60" s="290"/>
      <c r="D60" s="291"/>
      <c r="E60" s="292"/>
      <c r="F60" s="292"/>
      <c r="G60" s="292"/>
      <c r="H60" s="292"/>
      <c r="I60" s="293">
        <f t="shared" si="0"/>
        <v>0</v>
      </c>
      <c r="J60" s="294"/>
      <c r="K60" s="295"/>
      <c r="L60" s="296"/>
      <c r="M60" s="296"/>
      <c r="N60" s="296"/>
      <c r="O60" s="296"/>
      <c r="P60" s="296"/>
      <c r="Q60" s="297"/>
      <c r="R60" s="47">
        <f t="shared" ref="R60:R70" si="1">IF(I60&gt;0,0,I60)</f>
        <v>0</v>
      </c>
      <c r="S60" s="32" t="s">
        <v>89</v>
      </c>
      <c r="T60" s="49"/>
      <c r="U60" s="2"/>
      <c r="V60" s="12"/>
      <c r="X60" s="48">
        <v>0</v>
      </c>
    </row>
    <row r="61" spans="1:24" ht="15" x14ac:dyDescent="0.25">
      <c r="A61" s="94" t="s">
        <v>80</v>
      </c>
      <c r="B61" s="289"/>
      <c r="C61" s="290"/>
      <c r="D61" s="291"/>
      <c r="E61" s="292"/>
      <c r="F61" s="292"/>
      <c r="G61" s="292"/>
      <c r="H61" s="292"/>
      <c r="I61" s="293">
        <f t="shared" si="0"/>
        <v>0</v>
      </c>
      <c r="J61" s="294"/>
      <c r="K61" s="295"/>
      <c r="L61" s="296"/>
      <c r="M61" s="296"/>
      <c r="N61" s="296"/>
      <c r="O61" s="296"/>
      <c r="P61" s="296"/>
      <c r="Q61" s="297"/>
      <c r="R61" s="47">
        <f t="shared" si="1"/>
        <v>0</v>
      </c>
      <c r="S61" s="79" t="s">
        <v>90</v>
      </c>
      <c r="T61" s="49"/>
      <c r="U61" s="2"/>
      <c r="V61" s="12"/>
      <c r="X61" s="48">
        <v>0</v>
      </c>
    </row>
    <row r="62" spans="1:24" ht="15" customHeight="1" x14ac:dyDescent="0.25">
      <c r="A62" s="94" t="s">
        <v>81</v>
      </c>
      <c r="B62" s="289"/>
      <c r="C62" s="290"/>
      <c r="D62" s="291"/>
      <c r="E62" s="292"/>
      <c r="F62" s="292"/>
      <c r="G62" s="292"/>
      <c r="H62" s="292"/>
      <c r="I62" s="293">
        <f t="shared" si="0"/>
        <v>0</v>
      </c>
      <c r="J62" s="294"/>
      <c r="K62" s="295"/>
      <c r="L62" s="296"/>
      <c r="M62" s="296"/>
      <c r="N62" s="296"/>
      <c r="O62" s="296"/>
      <c r="P62" s="296"/>
      <c r="Q62" s="297"/>
      <c r="R62" s="47">
        <f t="shared" si="1"/>
        <v>0</v>
      </c>
      <c r="S62" s="363" t="s">
        <v>93</v>
      </c>
      <c r="T62" s="363"/>
      <c r="U62" s="363"/>
      <c r="V62" s="364"/>
      <c r="X62" s="48">
        <v>0</v>
      </c>
    </row>
    <row r="63" spans="1:24" ht="15" x14ac:dyDescent="0.25">
      <c r="A63" s="94" t="s">
        <v>82</v>
      </c>
      <c r="B63" s="289"/>
      <c r="C63" s="290"/>
      <c r="D63" s="291"/>
      <c r="E63" s="292"/>
      <c r="F63" s="292"/>
      <c r="G63" s="292"/>
      <c r="H63" s="292"/>
      <c r="I63" s="293">
        <f t="shared" si="0"/>
        <v>0</v>
      </c>
      <c r="J63" s="294"/>
      <c r="K63" s="295"/>
      <c r="L63" s="296"/>
      <c r="M63" s="296"/>
      <c r="N63" s="296"/>
      <c r="O63" s="296"/>
      <c r="P63" s="296"/>
      <c r="Q63" s="297"/>
      <c r="R63" s="47">
        <f t="shared" si="1"/>
        <v>0</v>
      </c>
      <c r="S63" s="363"/>
      <c r="T63" s="363"/>
      <c r="U63" s="363"/>
      <c r="V63" s="364"/>
      <c r="X63" s="48">
        <v>0</v>
      </c>
    </row>
    <row r="64" spans="1:24" ht="15" x14ac:dyDescent="0.25">
      <c r="A64" s="94" t="s">
        <v>83</v>
      </c>
      <c r="B64" s="319"/>
      <c r="C64" s="320"/>
      <c r="D64" s="321"/>
      <c r="E64" s="322"/>
      <c r="F64" s="322"/>
      <c r="G64" s="322"/>
      <c r="H64" s="322"/>
      <c r="I64" s="293">
        <f t="shared" ref="I64:I69" si="2">B64-E64</f>
        <v>0</v>
      </c>
      <c r="J64" s="294"/>
      <c r="K64" s="295"/>
      <c r="L64" s="333"/>
      <c r="M64" s="333"/>
      <c r="N64" s="333"/>
      <c r="O64" s="333"/>
      <c r="P64" s="333"/>
      <c r="Q64" s="334"/>
      <c r="R64" s="47">
        <f t="shared" si="1"/>
        <v>0</v>
      </c>
      <c r="S64" s="363"/>
      <c r="T64" s="363"/>
      <c r="U64" s="363"/>
      <c r="V64" s="364"/>
      <c r="X64" s="48">
        <v>0</v>
      </c>
    </row>
    <row r="65" spans="1:24" ht="15" x14ac:dyDescent="0.25">
      <c r="A65" s="94" t="s">
        <v>84</v>
      </c>
      <c r="B65" s="319"/>
      <c r="C65" s="320"/>
      <c r="D65" s="321"/>
      <c r="E65" s="322"/>
      <c r="F65" s="322"/>
      <c r="G65" s="322"/>
      <c r="H65" s="322"/>
      <c r="I65" s="293">
        <f t="shared" si="2"/>
        <v>0</v>
      </c>
      <c r="J65" s="294"/>
      <c r="K65" s="295"/>
      <c r="L65" s="333"/>
      <c r="M65" s="333"/>
      <c r="N65" s="333"/>
      <c r="O65" s="333"/>
      <c r="P65" s="333"/>
      <c r="Q65" s="334"/>
      <c r="R65" s="47">
        <f t="shared" si="1"/>
        <v>0</v>
      </c>
      <c r="S65" s="363"/>
      <c r="T65" s="363"/>
      <c r="U65" s="363"/>
      <c r="V65" s="364"/>
      <c r="X65" s="48">
        <v>0</v>
      </c>
    </row>
    <row r="66" spans="1:24" ht="15" x14ac:dyDescent="0.25">
      <c r="A66" s="94" t="s">
        <v>85</v>
      </c>
      <c r="B66" s="319"/>
      <c r="C66" s="320"/>
      <c r="D66" s="321"/>
      <c r="E66" s="322"/>
      <c r="F66" s="322"/>
      <c r="G66" s="322"/>
      <c r="H66" s="322"/>
      <c r="I66" s="293">
        <f t="shared" si="2"/>
        <v>0</v>
      </c>
      <c r="J66" s="294"/>
      <c r="K66" s="295"/>
      <c r="L66" s="322"/>
      <c r="M66" s="322"/>
      <c r="N66" s="322"/>
      <c r="O66" s="322"/>
      <c r="P66" s="322"/>
      <c r="Q66" s="358"/>
      <c r="R66" s="47">
        <f t="shared" si="1"/>
        <v>0</v>
      </c>
      <c r="S66" s="363"/>
      <c r="T66" s="363"/>
      <c r="U66" s="363"/>
      <c r="V66" s="364"/>
      <c r="X66" s="48">
        <v>0</v>
      </c>
    </row>
    <row r="67" spans="1:24" ht="15" x14ac:dyDescent="0.25">
      <c r="A67" s="94" t="s">
        <v>86</v>
      </c>
      <c r="B67" s="319"/>
      <c r="C67" s="320"/>
      <c r="D67" s="321"/>
      <c r="E67" s="322"/>
      <c r="F67" s="322"/>
      <c r="G67" s="322"/>
      <c r="H67" s="322"/>
      <c r="I67" s="293">
        <f t="shared" si="2"/>
        <v>0</v>
      </c>
      <c r="J67" s="294"/>
      <c r="K67" s="295"/>
      <c r="L67" s="333"/>
      <c r="M67" s="333"/>
      <c r="N67" s="333"/>
      <c r="O67" s="333"/>
      <c r="P67" s="333"/>
      <c r="Q67" s="334"/>
      <c r="R67" s="47">
        <f t="shared" si="1"/>
        <v>0</v>
      </c>
      <c r="S67" s="32"/>
      <c r="T67" s="49"/>
      <c r="U67" s="2"/>
      <c r="V67" s="12"/>
      <c r="X67" s="48">
        <v>0</v>
      </c>
    </row>
    <row r="68" spans="1:24" ht="15" x14ac:dyDescent="0.25">
      <c r="A68" s="94" t="s">
        <v>87</v>
      </c>
      <c r="B68" s="319"/>
      <c r="C68" s="320"/>
      <c r="D68" s="321"/>
      <c r="E68" s="322"/>
      <c r="F68" s="322"/>
      <c r="G68" s="322"/>
      <c r="H68" s="322"/>
      <c r="I68" s="293">
        <f t="shared" si="2"/>
        <v>0</v>
      </c>
      <c r="J68" s="294"/>
      <c r="K68" s="295"/>
      <c r="L68" s="333"/>
      <c r="M68" s="333"/>
      <c r="N68" s="333"/>
      <c r="O68" s="333"/>
      <c r="P68" s="333"/>
      <c r="Q68" s="334"/>
      <c r="R68" s="47">
        <f t="shared" si="1"/>
        <v>0</v>
      </c>
      <c r="S68" s="32"/>
      <c r="T68" s="49"/>
      <c r="U68" s="2"/>
      <c r="V68" s="12"/>
      <c r="X68" s="48">
        <v>0</v>
      </c>
    </row>
    <row r="69" spans="1:24" ht="15.75" thickBot="1" x14ac:dyDescent="0.3">
      <c r="A69" s="95" t="s">
        <v>88</v>
      </c>
      <c r="B69" s="344"/>
      <c r="C69" s="345"/>
      <c r="D69" s="346"/>
      <c r="E69" s="347"/>
      <c r="F69" s="347"/>
      <c r="G69" s="347"/>
      <c r="H69" s="347"/>
      <c r="I69" s="293">
        <f t="shared" si="2"/>
        <v>0</v>
      </c>
      <c r="J69" s="294"/>
      <c r="K69" s="295"/>
      <c r="L69" s="347"/>
      <c r="M69" s="347"/>
      <c r="N69" s="347"/>
      <c r="O69" s="347"/>
      <c r="P69" s="347"/>
      <c r="Q69" s="348"/>
      <c r="R69" s="47">
        <f t="shared" si="1"/>
        <v>0</v>
      </c>
      <c r="S69" s="50"/>
      <c r="T69" s="51"/>
      <c r="U69" s="43"/>
      <c r="V69" s="44"/>
      <c r="X69" s="48">
        <v>0</v>
      </c>
    </row>
    <row r="70" spans="1:24" ht="27" thickBot="1" x14ac:dyDescent="0.3">
      <c r="A70" s="96" t="s">
        <v>69</v>
      </c>
      <c r="B70" s="349">
        <f>SUM(B58:D69)</f>
        <v>0</v>
      </c>
      <c r="C70" s="350"/>
      <c r="D70" s="351"/>
      <c r="E70" s="352">
        <f>SUM(E58:H69)</f>
        <v>0</v>
      </c>
      <c r="F70" s="352"/>
      <c r="G70" s="352"/>
      <c r="H70" s="352"/>
      <c r="I70" s="353">
        <f>SUM(R58:R69)</f>
        <v>0</v>
      </c>
      <c r="J70" s="352"/>
      <c r="K70" s="354"/>
      <c r="L70" s="365" t="e">
        <f>(I70*-1)/E70</f>
        <v>#DIV/0!</v>
      </c>
      <c r="M70" s="366"/>
      <c r="N70" s="355" t="str">
        <f>IF(E70=0,"","Nezajištění dostupnosti v procentech")</f>
        <v/>
      </c>
      <c r="O70" s="356" t="e">
        <f>IF(#REF!="","","Nezajištění dostupnosti v procentech")</f>
        <v>#REF!</v>
      </c>
      <c r="P70" s="356" t="str">
        <f>IF(A80="","","Nezajištění dostupnosti v procentech")</f>
        <v/>
      </c>
      <c r="Q70" s="357" t="str">
        <f>IF(B80="","","Nezajištění dostupnosti v procentech")</f>
        <v/>
      </c>
      <c r="R70" s="47">
        <f t="shared" si="1"/>
        <v>0</v>
      </c>
      <c r="S70" s="32" t="s">
        <v>37</v>
      </c>
      <c r="T70" s="49"/>
      <c r="U70" s="2"/>
      <c r="V70" s="2"/>
      <c r="X70" s="48">
        <v>0</v>
      </c>
    </row>
    <row r="71" spans="1:24" ht="15.75" thickBot="1" x14ac:dyDescent="0.3">
      <c r="A71" s="338" t="s">
        <v>71</v>
      </c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40"/>
      <c r="R71" s="47"/>
      <c r="S71" s="32"/>
      <c r="T71" s="49"/>
      <c r="U71" s="58"/>
      <c r="V71" s="58"/>
      <c r="X71" s="48"/>
    </row>
    <row r="72" spans="1:24" ht="54.75" customHeight="1" thickBot="1" x14ac:dyDescent="0.25">
      <c r="A72" s="335"/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7"/>
      <c r="R72" s="1"/>
      <c r="S72" s="2"/>
      <c r="T72" s="2"/>
      <c r="U72" s="2"/>
      <c r="V72" s="2"/>
      <c r="X72" s="48"/>
    </row>
    <row r="73" spans="1:24" ht="20.45" customHeight="1" thickBot="1" x14ac:dyDescent="0.25">
      <c r="A73" s="161" t="s">
        <v>0</v>
      </c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3"/>
      <c r="R73" s="1"/>
      <c r="S73" s="58"/>
      <c r="T73" s="58"/>
      <c r="U73" s="58"/>
      <c r="V73" s="58"/>
      <c r="X73" s="48"/>
    </row>
    <row r="74" spans="1:24" ht="18.75" customHeight="1" thickBot="1" x14ac:dyDescent="0.3">
      <c r="A74" s="161" t="s">
        <v>59</v>
      </c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3"/>
      <c r="R74" s="53"/>
      <c r="S74" s="2"/>
      <c r="T74" s="42"/>
      <c r="U74" s="42"/>
      <c r="V74" s="42"/>
      <c r="W74" s="41"/>
      <c r="X74" s="54"/>
    </row>
    <row r="75" spans="1:24" ht="15.75" thickBot="1" x14ac:dyDescent="0.3">
      <c r="A75" s="134" t="s">
        <v>99</v>
      </c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6"/>
      <c r="R75" s="53"/>
      <c r="S75" s="86"/>
      <c r="T75" s="42"/>
      <c r="U75" s="42"/>
      <c r="V75" s="42"/>
      <c r="W75" s="41"/>
      <c r="X75" s="54"/>
    </row>
    <row r="76" spans="1:24" ht="22.5" customHeight="1" thickBot="1" x14ac:dyDescent="0.3">
      <c r="A76" s="105" t="s">
        <v>58</v>
      </c>
      <c r="B76" s="131" t="s">
        <v>56</v>
      </c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3"/>
      <c r="Q76" s="105" t="s">
        <v>57</v>
      </c>
      <c r="R76" s="53"/>
      <c r="S76" s="71" t="s">
        <v>67</v>
      </c>
      <c r="T76" s="72"/>
      <c r="U76" s="72"/>
      <c r="V76" s="73"/>
      <c r="W76" s="41"/>
      <c r="X76" s="54"/>
    </row>
    <row r="77" spans="1:24" ht="45.75" customHeight="1" thickBot="1" x14ac:dyDescent="0.25">
      <c r="A77" s="111" t="s">
        <v>50</v>
      </c>
      <c r="B77" s="111" t="s">
        <v>51</v>
      </c>
      <c r="C77" s="126" t="s">
        <v>124</v>
      </c>
      <c r="D77" s="126"/>
      <c r="E77" s="134" t="s">
        <v>97</v>
      </c>
      <c r="F77" s="135"/>
      <c r="G77" s="135"/>
      <c r="H77" s="135"/>
      <c r="I77" s="136"/>
      <c r="J77" s="130" t="s">
        <v>54</v>
      </c>
      <c r="K77" s="130"/>
      <c r="L77" s="130"/>
      <c r="M77" s="137" t="s">
        <v>117</v>
      </c>
      <c r="N77" s="137"/>
      <c r="O77" s="137"/>
      <c r="P77" s="111" t="s">
        <v>55</v>
      </c>
      <c r="Q77" s="126" t="s">
        <v>116</v>
      </c>
      <c r="S77" s="127"/>
      <c r="T77" s="128"/>
      <c r="U77" s="128"/>
      <c r="V77" s="129"/>
    </row>
    <row r="78" spans="1:24" ht="13.5" thickBot="1" x14ac:dyDescent="0.25">
      <c r="A78" s="111"/>
      <c r="B78" s="111"/>
      <c r="C78" s="126"/>
      <c r="D78" s="126"/>
      <c r="E78" s="130" t="s">
        <v>52</v>
      </c>
      <c r="F78" s="130"/>
      <c r="G78" s="130"/>
      <c r="H78" s="130" t="s">
        <v>53</v>
      </c>
      <c r="I78" s="130"/>
      <c r="J78" s="130"/>
      <c r="K78" s="130"/>
      <c r="L78" s="130"/>
      <c r="M78" s="137"/>
      <c r="N78" s="137"/>
      <c r="O78" s="137"/>
      <c r="P78" s="111"/>
      <c r="Q78" s="126"/>
      <c r="S78" s="128"/>
      <c r="T78" s="128"/>
      <c r="U78" s="128"/>
      <c r="V78" s="129"/>
    </row>
    <row r="79" spans="1:24" x14ac:dyDescent="0.2">
      <c r="A79" s="367"/>
      <c r="B79" s="88"/>
      <c r="C79" s="122"/>
      <c r="D79" s="122"/>
      <c r="E79" s="123"/>
      <c r="F79" s="124"/>
      <c r="G79" s="124"/>
      <c r="H79" s="123"/>
      <c r="I79" s="124"/>
      <c r="J79" s="341" t="str">
        <f t="shared" ref="J79" si="3">IF(B79="HPP", NETWORKDAYS(E79,H79,$A$240:$A$252)*8*C79, IF(B79="HPP vícesměnný", NETWORKDAYS(E79,H79,$A$240:$A$252)*7.5*C79, IF(OR(C79="DPČ/DPP/jiné", C79=""), "", "")))</f>
        <v/>
      </c>
      <c r="K79" s="342"/>
      <c r="L79" s="343"/>
      <c r="M79" s="124"/>
      <c r="N79" s="124"/>
      <c r="O79" s="124"/>
      <c r="P79" s="97" t="str">
        <f>IF(B79="HPP", ((J79-M79)/C79)*C79/$I$240, IF(B79="HPP vícesměnný", ((J79-M79)/C79)*C79/$P$241, ""))</f>
        <v/>
      </c>
      <c r="Q79" s="60"/>
      <c r="S79" s="74"/>
      <c r="T79" s="74"/>
      <c r="U79" s="74"/>
      <c r="V79" s="75"/>
    </row>
    <row r="80" spans="1:24" x14ac:dyDescent="0.2">
      <c r="A80" s="368"/>
      <c r="B80" s="61"/>
      <c r="C80" s="115"/>
      <c r="D80" s="116"/>
      <c r="E80" s="117"/>
      <c r="F80" s="118"/>
      <c r="G80" s="119"/>
      <c r="H80" s="117"/>
      <c r="I80" s="119"/>
      <c r="J80" s="341" t="str">
        <f t="shared" ref="J80:J96" si="4">IF(B80="HPP", NETWORKDAYS(E80,H80,$A$240:$A$252)*8*C80, IF(B80="HPP vícesměnný", NETWORKDAYS(E80,H80,$A$240:$A$252)*7.5*C80, IF(OR(C80="DPČ/DPP/jiné", C80=""), "", "")))</f>
        <v/>
      </c>
      <c r="K80" s="342"/>
      <c r="L80" s="343"/>
      <c r="M80" s="121"/>
      <c r="N80" s="118"/>
      <c r="O80" s="119"/>
      <c r="P80" s="98" t="str">
        <f t="shared" ref="P80:P96" si="5">IF(B80="HPP", ((J80-M80)/C80)*C80/$I$240, IF(B80="HPP vícesměnný", ((J80-M80)/C80)*C80/$P$241, ""))</f>
        <v/>
      </c>
      <c r="Q80" s="62"/>
      <c r="S80" s="74"/>
      <c r="T80" s="74"/>
      <c r="U80" s="74"/>
      <c r="V80" s="75"/>
    </row>
    <row r="81" spans="1:22" x14ac:dyDescent="0.2">
      <c r="A81" s="368"/>
      <c r="B81" s="61"/>
      <c r="C81" s="115"/>
      <c r="D81" s="116"/>
      <c r="E81" s="117"/>
      <c r="F81" s="118"/>
      <c r="G81" s="119"/>
      <c r="H81" s="117"/>
      <c r="I81" s="119"/>
      <c r="J81" s="341" t="str">
        <f t="shared" si="4"/>
        <v/>
      </c>
      <c r="K81" s="342"/>
      <c r="L81" s="343"/>
      <c r="M81" s="121"/>
      <c r="N81" s="118"/>
      <c r="O81" s="119"/>
      <c r="P81" s="98" t="str">
        <f t="shared" si="5"/>
        <v/>
      </c>
      <c r="Q81" s="62"/>
      <c r="S81" s="74"/>
      <c r="T81" s="74"/>
      <c r="U81" s="74"/>
      <c r="V81" s="75"/>
    </row>
    <row r="82" spans="1:22" x14ac:dyDescent="0.2">
      <c r="A82" s="368"/>
      <c r="B82" s="61"/>
      <c r="C82" s="115"/>
      <c r="D82" s="116"/>
      <c r="E82" s="117"/>
      <c r="F82" s="118"/>
      <c r="G82" s="119"/>
      <c r="H82" s="117"/>
      <c r="I82" s="119"/>
      <c r="J82" s="341" t="str">
        <f t="shared" si="4"/>
        <v/>
      </c>
      <c r="K82" s="342"/>
      <c r="L82" s="343"/>
      <c r="M82" s="121"/>
      <c r="N82" s="118"/>
      <c r="O82" s="119"/>
      <c r="P82" s="98" t="str">
        <f t="shared" si="5"/>
        <v/>
      </c>
      <c r="Q82" s="62"/>
      <c r="S82" s="74"/>
      <c r="T82" s="74"/>
      <c r="U82" s="74"/>
      <c r="V82" s="75"/>
    </row>
    <row r="83" spans="1:22" x14ac:dyDescent="0.2">
      <c r="A83" s="368"/>
      <c r="B83" s="61"/>
      <c r="C83" s="115"/>
      <c r="D83" s="116"/>
      <c r="E83" s="117"/>
      <c r="F83" s="118"/>
      <c r="G83" s="119"/>
      <c r="H83" s="117"/>
      <c r="I83" s="119"/>
      <c r="J83" s="341" t="str">
        <f t="shared" si="4"/>
        <v/>
      </c>
      <c r="K83" s="342"/>
      <c r="L83" s="343"/>
      <c r="M83" s="121"/>
      <c r="N83" s="118"/>
      <c r="O83" s="119"/>
      <c r="P83" s="98" t="str">
        <f t="shared" si="5"/>
        <v/>
      </c>
      <c r="Q83" s="62"/>
      <c r="S83" s="74"/>
      <c r="T83" s="74"/>
      <c r="U83" s="74"/>
      <c r="V83" s="75"/>
    </row>
    <row r="84" spans="1:22" x14ac:dyDescent="0.2">
      <c r="A84" s="368"/>
      <c r="B84" s="61"/>
      <c r="C84" s="115"/>
      <c r="D84" s="116"/>
      <c r="E84" s="117"/>
      <c r="F84" s="118"/>
      <c r="G84" s="119"/>
      <c r="H84" s="117"/>
      <c r="I84" s="119"/>
      <c r="J84" s="341" t="str">
        <f t="shared" si="4"/>
        <v/>
      </c>
      <c r="K84" s="342"/>
      <c r="L84" s="343"/>
      <c r="M84" s="121"/>
      <c r="N84" s="118"/>
      <c r="O84" s="119"/>
      <c r="P84" s="98" t="str">
        <f t="shared" si="5"/>
        <v/>
      </c>
      <c r="Q84" s="62"/>
      <c r="S84" s="74"/>
      <c r="T84" s="74"/>
      <c r="U84" s="74"/>
      <c r="V84" s="75"/>
    </row>
    <row r="85" spans="1:22" x14ac:dyDescent="0.2">
      <c r="A85" s="368"/>
      <c r="B85" s="61"/>
      <c r="C85" s="115"/>
      <c r="D85" s="116"/>
      <c r="E85" s="117"/>
      <c r="F85" s="118"/>
      <c r="G85" s="119"/>
      <c r="H85" s="117"/>
      <c r="I85" s="119"/>
      <c r="J85" s="341" t="str">
        <f t="shared" si="4"/>
        <v/>
      </c>
      <c r="K85" s="342"/>
      <c r="L85" s="343"/>
      <c r="M85" s="121"/>
      <c r="N85" s="118"/>
      <c r="O85" s="119"/>
      <c r="P85" s="98" t="str">
        <f t="shared" si="5"/>
        <v/>
      </c>
      <c r="Q85" s="62"/>
      <c r="S85" s="74"/>
      <c r="T85" s="74"/>
      <c r="U85" s="74"/>
      <c r="V85" s="75"/>
    </row>
    <row r="86" spans="1:22" x14ac:dyDescent="0.2">
      <c r="A86" s="368"/>
      <c r="B86" s="61"/>
      <c r="C86" s="115"/>
      <c r="D86" s="116"/>
      <c r="E86" s="117"/>
      <c r="F86" s="118"/>
      <c r="G86" s="119"/>
      <c r="H86" s="117"/>
      <c r="I86" s="119"/>
      <c r="J86" s="341" t="str">
        <f t="shared" si="4"/>
        <v/>
      </c>
      <c r="K86" s="342"/>
      <c r="L86" s="343"/>
      <c r="M86" s="121"/>
      <c r="N86" s="118"/>
      <c r="O86" s="119"/>
      <c r="P86" s="98" t="str">
        <f t="shared" si="5"/>
        <v/>
      </c>
      <c r="Q86" s="62"/>
      <c r="S86" s="74"/>
      <c r="T86" s="74"/>
      <c r="U86" s="74"/>
      <c r="V86" s="75"/>
    </row>
    <row r="87" spans="1:22" x14ac:dyDescent="0.2">
      <c r="A87" s="368"/>
      <c r="B87" s="61"/>
      <c r="C87" s="115"/>
      <c r="D87" s="116"/>
      <c r="E87" s="117"/>
      <c r="F87" s="118"/>
      <c r="G87" s="119"/>
      <c r="H87" s="117"/>
      <c r="I87" s="119"/>
      <c r="J87" s="341" t="str">
        <f t="shared" si="4"/>
        <v/>
      </c>
      <c r="K87" s="342"/>
      <c r="L87" s="343"/>
      <c r="M87" s="121"/>
      <c r="N87" s="118"/>
      <c r="O87" s="119"/>
      <c r="P87" s="98" t="str">
        <f t="shared" si="5"/>
        <v/>
      </c>
      <c r="Q87" s="62"/>
      <c r="S87" s="74"/>
      <c r="T87" s="74"/>
      <c r="U87" s="74"/>
      <c r="V87" s="75"/>
    </row>
    <row r="88" spans="1:22" x14ac:dyDescent="0.2">
      <c r="A88" s="368"/>
      <c r="B88" s="61"/>
      <c r="C88" s="115"/>
      <c r="D88" s="116"/>
      <c r="E88" s="117"/>
      <c r="F88" s="118"/>
      <c r="G88" s="119"/>
      <c r="H88" s="117"/>
      <c r="I88" s="119"/>
      <c r="J88" s="341" t="str">
        <f t="shared" si="4"/>
        <v/>
      </c>
      <c r="K88" s="342"/>
      <c r="L88" s="343"/>
      <c r="M88" s="121"/>
      <c r="N88" s="118"/>
      <c r="O88" s="119"/>
      <c r="P88" s="98" t="str">
        <f t="shared" si="5"/>
        <v/>
      </c>
      <c r="Q88" s="62"/>
      <c r="S88" s="74"/>
      <c r="T88" s="74"/>
      <c r="U88" s="74"/>
      <c r="V88" s="75"/>
    </row>
    <row r="89" spans="1:22" x14ac:dyDescent="0.2">
      <c r="A89" s="368"/>
      <c r="B89" s="61"/>
      <c r="C89" s="115"/>
      <c r="D89" s="116"/>
      <c r="E89" s="117"/>
      <c r="F89" s="118"/>
      <c r="G89" s="119"/>
      <c r="H89" s="117"/>
      <c r="I89" s="119"/>
      <c r="J89" s="341" t="str">
        <f t="shared" si="4"/>
        <v/>
      </c>
      <c r="K89" s="342"/>
      <c r="L89" s="343"/>
      <c r="M89" s="121"/>
      <c r="N89" s="118"/>
      <c r="O89" s="119"/>
      <c r="P89" s="98" t="str">
        <f t="shared" si="5"/>
        <v/>
      </c>
      <c r="Q89" s="62"/>
      <c r="S89" s="74"/>
      <c r="T89" s="74"/>
      <c r="U89" s="74"/>
      <c r="V89" s="75"/>
    </row>
    <row r="90" spans="1:22" x14ac:dyDescent="0.2">
      <c r="A90" s="368"/>
      <c r="B90" s="61"/>
      <c r="C90" s="115"/>
      <c r="D90" s="116"/>
      <c r="E90" s="117"/>
      <c r="F90" s="118"/>
      <c r="G90" s="119"/>
      <c r="H90" s="117"/>
      <c r="I90" s="119"/>
      <c r="J90" s="341" t="str">
        <f t="shared" si="4"/>
        <v/>
      </c>
      <c r="K90" s="342"/>
      <c r="L90" s="343"/>
      <c r="M90" s="121"/>
      <c r="N90" s="118"/>
      <c r="O90" s="119"/>
      <c r="P90" s="98" t="str">
        <f t="shared" si="5"/>
        <v/>
      </c>
      <c r="Q90" s="62"/>
      <c r="S90" s="74"/>
      <c r="T90" s="74"/>
      <c r="U90" s="74"/>
      <c r="V90" s="75"/>
    </row>
    <row r="91" spans="1:22" x14ac:dyDescent="0.2">
      <c r="A91" s="368"/>
      <c r="B91" s="61"/>
      <c r="C91" s="115"/>
      <c r="D91" s="116"/>
      <c r="E91" s="117"/>
      <c r="F91" s="118"/>
      <c r="G91" s="119"/>
      <c r="H91" s="117"/>
      <c r="I91" s="119"/>
      <c r="J91" s="341" t="str">
        <f t="shared" si="4"/>
        <v/>
      </c>
      <c r="K91" s="342"/>
      <c r="L91" s="343"/>
      <c r="M91" s="121"/>
      <c r="N91" s="118"/>
      <c r="O91" s="119"/>
      <c r="P91" s="98" t="str">
        <f t="shared" si="5"/>
        <v/>
      </c>
      <c r="Q91" s="62"/>
      <c r="S91" s="74"/>
      <c r="T91" s="74"/>
      <c r="U91" s="74"/>
      <c r="V91" s="75"/>
    </row>
    <row r="92" spans="1:22" x14ac:dyDescent="0.2">
      <c r="A92" s="368"/>
      <c r="B92" s="61"/>
      <c r="C92" s="115"/>
      <c r="D92" s="116"/>
      <c r="E92" s="117"/>
      <c r="F92" s="118"/>
      <c r="G92" s="119"/>
      <c r="H92" s="117"/>
      <c r="I92" s="119"/>
      <c r="J92" s="341" t="str">
        <f t="shared" si="4"/>
        <v/>
      </c>
      <c r="K92" s="342"/>
      <c r="L92" s="343"/>
      <c r="M92" s="121"/>
      <c r="N92" s="118"/>
      <c r="O92" s="119"/>
      <c r="P92" s="98" t="str">
        <f t="shared" si="5"/>
        <v/>
      </c>
      <c r="Q92" s="62"/>
      <c r="S92" s="74"/>
      <c r="T92" s="74"/>
      <c r="U92" s="74"/>
      <c r="V92" s="75"/>
    </row>
    <row r="93" spans="1:22" x14ac:dyDescent="0.2">
      <c r="A93" s="368"/>
      <c r="B93" s="61"/>
      <c r="C93" s="115"/>
      <c r="D93" s="116"/>
      <c r="E93" s="117"/>
      <c r="F93" s="118"/>
      <c r="G93" s="119"/>
      <c r="H93" s="117"/>
      <c r="I93" s="119"/>
      <c r="J93" s="341" t="str">
        <f t="shared" si="4"/>
        <v/>
      </c>
      <c r="K93" s="342"/>
      <c r="L93" s="343"/>
      <c r="M93" s="121"/>
      <c r="N93" s="118"/>
      <c r="O93" s="119"/>
      <c r="P93" s="98" t="str">
        <f t="shared" si="5"/>
        <v/>
      </c>
      <c r="Q93" s="62"/>
      <c r="S93" s="74"/>
      <c r="T93" s="74"/>
      <c r="U93" s="74"/>
      <c r="V93" s="75"/>
    </row>
    <row r="94" spans="1:22" x14ac:dyDescent="0.2">
      <c r="A94" s="368"/>
      <c r="B94" s="61"/>
      <c r="C94" s="115"/>
      <c r="D94" s="116"/>
      <c r="E94" s="117"/>
      <c r="F94" s="118"/>
      <c r="G94" s="119"/>
      <c r="H94" s="117"/>
      <c r="I94" s="119"/>
      <c r="J94" s="341" t="str">
        <f t="shared" si="4"/>
        <v/>
      </c>
      <c r="K94" s="342"/>
      <c r="L94" s="343"/>
      <c r="M94" s="121"/>
      <c r="N94" s="118"/>
      <c r="O94" s="119"/>
      <c r="P94" s="98" t="str">
        <f t="shared" si="5"/>
        <v/>
      </c>
      <c r="Q94" s="62"/>
      <c r="S94" s="74"/>
      <c r="T94" s="74"/>
      <c r="U94" s="74"/>
      <c r="V94" s="75"/>
    </row>
    <row r="95" spans="1:22" x14ac:dyDescent="0.2">
      <c r="A95" s="368"/>
      <c r="B95" s="61"/>
      <c r="C95" s="115"/>
      <c r="D95" s="116"/>
      <c r="E95" s="117"/>
      <c r="F95" s="118"/>
      <c r="G95" s="119"/>
      <c r="H95" s="117"/>
      <c r="I95" s="119"/>
      <c r="J95" s="341" t="str">
        <f t="shared" si="4"/>
        <v/>
      </c>
      <c r="K95" s="342"/>
      <c r="L95" s="343"/>
      <c r="M95" s="121"/>
      <c r="N95" s="118"/>
      <c r="O95" s="119"/>
      <c r="P95" s="98" t="str">
        <f t="shared" si="5"/>
        <v/>
      </c>
      <c r="Q95" s="62"/>
      <c r="S95" s="74"/>
      <c r="T95" s="74"/>
      <c r="U95" s="74"/>
      <c r="V95" s="75"/>
    </row>
    <row r="96" spans="1:22" ht="13.5" thickBot="1" x14ac:dyDescent="0.25">
      <c r="A96" s="369"/>
      <c r="B96" s="61"/>
      <c r="C96" s="115"/>
      <c r="D96" s="116"/>
      <c r="E96" s="117"/>
      <c r="F96" s="118"/>
      <c r="G96" s="119"/>
      <c r="H96" s="117"/>
      <c r="I96" s="119"/>
      <c r="J96" s="341" t="str">
        <f t="shared" si="4"/>
        <v/>
      </c>
      <c r="K96" s="342"/>
      <c r="L96" s="343"/>
      <c r="M96" s="121"/>
      <c r="N96" s="118"/>
      <c r="O96" s="119"/>
      <c r="P96" s="98" t="str">
        <f t="shared" si="5"/>
        <v/>
      </c>
      <c r="Q96" s="62"/>
      <c r="S96" s="74"/>
      <c r="T96" s="74"/>
      <c r="U96" s="74"/>
      <c r="V96" s="75"/>
    </row>
    <row r="97" spans="1:24" ht="15" customHeight="1" thickBot="1" x14ac:dyDescent="0.25">
      <c r="A97" s="110" t="s">
        <v>61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99">
        <f>SUM(P79:P96)</f>
        <v>0</v>
      </c>
      <c r="Q97" s="99">
        <f>SUM(Q79:Q96)</f>
        <v>0</v>
      </c>
      <c r="S97" s="74"/>
      <c r="T97" s="74"/>
      <c r="U97" s="74"/>
      <c r="V97" s="75"/>
    </row>
    <row r="98" spans="1:24" ht="12.95" customHeight="1" thickBot="1" x14ac:dyDescent="0.25">
      <c r="A98" s="111" t="s">
        <v>113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>
        <f>ROUND(P97+(Q97/I240),2)</f>
        <v>0</v>
      </c>
      <c r="Q98" s="111"/>
      <c r="S98" s="76"/>
      <c r="T98" s="74"/>
      <c r="U98" s="74"/>
      <c r="V98" s="75"/>
    </row>
    <row r="99" spans="1:24" ht="12.95" customHeight="1" thickBot="1" x14ac:dyDescent="0.25">
      <c r="A99" s="111" t="s">
        <v>114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370">
        <f>P98-L17</f>
        <v>0</v>
      </c>
      <c r="Q99" s="370"/>
      <c r="S99" s="113"/>
      <c r="T99" s="113"/>
      <c r="U99" s="113"/>
      <c r="V99" s="114"/>
    </row>
    <row r="100" spans="1:24" ht="15.75" thickBot="1" x14ac:dyDescent="0.3">
      <c r="A100" s="134" t="s">
        <v>100</v>
      </c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6"/>
      <c r="R100" s="53"/>
      <c r="S100" s="86"/>
      <c r="T100" s="42"/>
      <c r="U100" s="42"/>
      <c r="V100" s="42"/>
      <c r="W100" s="41"/>
      <c r="X100" s="54"/>
    </row>
    <row r="101" spans="1:24" ht="22.5" customHeight="1" thickBot="1" x14ac:dyDescent="0.3">
      <c r="A101" s="105" t="s">
        <v>58</v>
      </c>
      <c r="B101" s="131" t="s">
        <v>56</v>
      </c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3"/>
      <c r="Q101" s="105" t="s">
        <v>57</v>
      </c>
      <c r="R101" s="53"/>
      <c r="S101" s="71" t="s">
        <v>67</v>
      </c>
      <c r="T101" s="72"/>
      <c r="U101" s="72"/>
      <c r="V101" s="73"/>
      <c r="W101" s="41"/>
      <c r="X101" s="54"/>
    </row>
    <row r="102" spans="1:24" ht="45.75" customHeight="1" thickBot="1" x14ac:dyDescent="0.25">
      <c r="A102" s="111" t="s">
        <v>50</v>
      </c>
      <c r="B102" s="111" t="s">
        <v>51</v>
      </c>
      <c r="C102" s="126" t="s">
        <v>60</v>
      </c>
      <c r="D102" s="126"/>
      <c r="E102" s="134" t="s">
        <v>105</v>
      </c>
      <c r="F102" s="135"/>
      <c r="G102" s="135"/>
      <c r="H102" s="135"/>
      <c r="I102" s="136"/>
      <c r="J102" s="130" t="s">
        <v>54</v>
      </c>
      <c r="K102" s="130"/>
      <c r="L102" s="130"/>
      <c r="M102" s="137" t="s">
        <v>117</v>
      </c>
      <c r="N102" s="137"/>
      <c r="O102" s="137"/>
      <c r="P102" s="111" t="s">
        <v>55</v>
      </c>
      <c r="Q102" s="126" t="s">
        <v>116</v>
      </c>
      <c r="S102" s="127"/>
      <c r="T102" s="128"/>
      <c r="U102" s="128"/>
      <c r="V102" s="129"/>
    </row>
    <row r="103" spans="1:24" ht="13.5" thickBot="1" x14ac:dyDescent="0.25">
      <c r="A103" s="111"/>
      <c r="B103" s="111"/>
      <c r="C103" s="126"/>
      <c r="D103" s="126"/>
      <c r="E103" s="130" t="s">
        <v>52</v>
      </c>
      <c r="F103" s="130"/>
      <c r="G103" s="130"/>
      <c r="H103" s="130" t="s">
        <v>53</v>
      </c>
      <c r="I103" s="130"/>
      <c r="J103" s="130"/>
      <c r="K103" s="130"/>
      <c r="L103" s="130"/>
      <c r="M103" s="137"/>
      <c r="N103" s="137"/>
      <c r="O103" s="137"/>
      <c r="P103" s="111"/>
      <c r="Q103" s="126"/>
      <c r="S103" s="128"/>
      <c r="T103" s="128"/>
      <c r="U103" s="128"/>
      <c r="V103" s="129"/>
    </row>
    <row r="104" spans="1:24" x14ac:dyDescent="0.2">
      <c r="A104" s="367"/>
      <c r="B104" s="88"/>
      <c r="C104" s="122"/>
      <c r="D104" s="122"/>
      <c r="E104" s="123"/>
      <c r="F104" s="124"/>
      <c r="G104" s="124"/>
      <c r="H104" s="123"/>
      <c r="I104" s="124"/>
      <c r="J104" s="125" t="str">
        <f t="shared" ref="J104" si="6">IF(B104="HPP", NETWORKDAYS(E104,H104,$A$240:$A$252)*8*C104, IF(B104="HPP vícesměnný", NETWORKDAYS(E104,H104,$A$240:$A$252)*7.5*C104, IF(OR(C104="DPČ/DPP/jiné", C104=""), "", "")))</f>
        <v/>
      </c>
      <c r="K104" s="125"/>
      <c r="L104" s="125"/>
      <c r="M104" s="124"/>
      <c r="N104" s="124"/>
      <c r="O104" s="124"/>
      <c r="P104" s="97" t="str">
        <f>IF(B104="HPP", ((J104-M104)/C104)*C104/$I$256, IF(B104="HPP vícesměnný", ((J104-M104)/C104)*C104/$P$257, ""))</f>
        <v/>
      </c>
      <c r="Q104" s="60"/>
      <c r="S104" s="74"/>
      <c r="T104" s="74"/>
      <c r="U104" s="74"/>
      <c r="V104" s="75"/>
    </row>
    <row r="105" spans="1:24" x14ac:dyDescent="0.2">
      <c r="A105" s="368"/>
      <c r="B105" s="61"/>
      <c r="C105" s="115"/>
      <c r="D105" s="116"/>
      <c r="E105" s="117"/>
      <c r="F105" s="118"/>
      <c r="G105" s="119"/>
      <c r="H105" s="117"/>
      <c r="I105" s="119"/>
      <c r="J105" s="120" t="str">
        <f t="shared" ref="J105:J119" si="7">IF(B105="HPP", NETWORKDAYS(E105,H105,$A$240:$A$252)*8*C105, IF(B105="HPP vícesměnný", NETWORKDAYS(E105,H105,$A$240:$A$252)*7.5*C105, IF(OR(C105="DPČ/DPP/jiné", C105=""), "", "")))</f>
        <v/>
      </c>
      <c r="K105" s="120"/>
      <c r="L105" s="120"/>
      <c r="M105" s="121"/>
      <c r="N105" s="118"/>
      <c r="O105" s="119"/>
      <c r="P105" s="98" t="str">
        <f t="shared" ref="P105:P121" si="8">IF(B105="HPP", ((J105-M105)/C105)*C105/$I$256, IF(B105="HPP vícesměnný", ((J105-M105)/C105)*C105/$P$257, ""))</f>
        <v/>
      </c>
      <c r="Q105" s="62"/>
      <c r="S105" s="74"/>
      <c r="T105" s="74"/>
      <c r="U105" s="74"/>
      <c r="V105" s="75"/>
    </row>
    <row r="106" spans="1:24" x14ac:dyDescent="0.2">
      <c r="A106" s="368"/>
      <c r="B106" s="61"/>
      <c r="C106" s="115"/>
      <c r="D106" s="116"/>
      <c r="E106" s="117"/>
      <c r="F106" s="118"/>
      <c r="G106" s="119"/>
      <c r="H106" s="117"/>
      <c r="I106" s="119"/>
      <c r="J106" s="120" t="str">
        <f t="shared" si="7"/>
        <v/>
      </c>
      <c r="K106" s="120"/>
      <c r="L106" s="120"/>
      <c r="M106" s="121"/>
      <c r="N106" s="118"/>
      <c r="O106" s="119"/>
      <c r="P106" s="98" t="str">
        <f t="shared" si="8"/>
        <v/>
      </c>
      <c r="Q106" s="62"/>
      <c r="S106" s="74"/>
      <c r="T106" s="74"/>
      <c r="U106" s="74"/>
      <c r="V106" s="75"/>
    </row>
    <row r="107" spans="1:24" x14ac:dyDescent="0.2">
      <c r="A107" s="368"/>
      <c r="B107" s="61"/>
      <c r="C107" s="115"/>
      <c r="D107" s="116"/>
      <c r="E107" s="117"/>
      <c r="F107" s="118"/>
      <c r="G107" s="119"/>
      <c r="H107" s="117"/>
      <c r="I107" s="119"/>
      <c r="J107" s="120" t="str">
        <f t="shared" si="7"/>
        <v/>
      </c>
      <c r="K107" s="120"/>
      <c r="L107" s="120"/>
      <c r="M107" s="121"/>
      <c r="N107" s="118"/>
      <c r="O107" s="119"/>
      <c r="P107" s="98" t="str">
        <f t="shared" si="8"/>
        <v/>
      </c>
      <c r="Q107" s="62"/>
      <c r="S107" s="74"/>
      <c r="T107" s="74"/>
      <c r="U107" s="74"/>
      <c r="V107" s="75"/>
    </row>
    <row r="108" spans="1:24" x14ac:dyDescent="0.2">
      <c r="A108" s="368"/>
      <c r="B108" s="61"/>
      <c r="C108" s="115"/>
      <c r="D108" s="116"/>
      <c r="E108" s="117"/>
      <c r="F108" s="118"/>
      <c r="G108" s="119"/>
      <c r="H108" s="117"/>
      <c r="I108" s="119"/>
      <c r="J108" s="120" t="str">
        <f t="shared" si="7"/>
        <v/>
      </c>
      <c r="K108" s="120"/>
      <c r="L108" s="120"/>
      <c r="M108" s="121"/>
      <c r="N108" s="118"/>
      <c r="O108" s="119"/>
      <c r="P108" s="98" t="str">
        <f t="shared" si="8"/>
        <v/>
      </c>
      <c r="Q108" s="62"/>
      <c r="S108" s="74"/>
      <c r="T108" s="74"/>
      <c r="U108" s="74"/>
      <c r="V108" s="75"/>
    </row>
    <row r="109" spans="1:24" x14ac:dyDescent="0.2">
      <c r="A109" s="368"/>
      <c r="B109" s="61"/>
      <c r="C109" s="115"/>
      <c r="D109" s="116"/>
      <c r="E109" s="117"/>
      <c r="F109" s="118"/>
      <c r="G109" s="119"/>
      <c r="H109" s="117"/>
      <c r="I109" s="119"/>
      <c r="J109" s="120" t="str">
        <f t="shared" si="7"/>
        <v/>
      </c>
      <c r="K109" s="120"/>
      <c r="L109" s="120"/>
      <c r="M109" s="121"/>
      <c r="N109" s="118"/>
      <c r="O109" s="119"/>
      <c r="P109" s="98" t="str">
        <f t="shared" si="8"/>
        <v/>
      </c>
      <c r="Q109" s="62"/>
      <c r="S109" s="74"/>
      <c r="T109" s="74"/>
      <c r="U109" s="74"/>
      <c r="V109" s="75"/>
    </row>
    <row r="110" spans="1:24" x14ac:dyDescent="0.2">
      <c r="A110" s="368"/>
      <c r="B110" s="61"/>
      <c r="C110" s="115"/>
      <c r="D110" s="116"/>
      <c r="E110" s="117"/>
      <c r="F110" s="118"/>
      <c r="G110" s="119"/>
      <c r="H110" s="117"/>
      <c r="I110" s="119"/>
      <c r="J110" s="120" t="str">
        <f t="shared" si="7"/>
        <v/>
      </c>
      <c r="K110" s="120"/>
      <c r="L110" s="120"/>
      <c r="M110" s="121"/>
      <c r="N110" s="118"/>
      <c r="O110" s="119"/>
      <c r="P110" s="98" t="str">
        <f t="shared" si="8"/>
        <v/>
      </c>
      <c r="Q110" s="62"/>
      <c r="S110" s="74"/>
      <c r="T110" s="74"/>
      <c r="U110" s="74"/>
      <c r="V110" s="75"/>
    </row>
    <row r="111" spans="1:24" x14ac:dyDescent="0.2">
      <c r="A111" s="368"/>
      <c r="B111" s="61"/>
      <c r="C111" s="115"/>
      <c r="D111" s="116"/>
      <c r="E111" s="117"/>
      <c r="F111" s="118"/>
      <c r="G111" s="119"/>
      <c r="H111" s="117"/>
      <c r="I111" s="119"/>
      <c r="J111" s="120" t="str">
        <f t="shared" si="7"/>
        <v/>
      </c>
      <c r="K111" s="120"/>
      <c r="L111" s="120"/>
      <c r="M111" s="121"/>
      <c r="N111" s="118"/>
      <c r="O111" s="119"/>
      <c r="P111" s="98" t="str">
        <f t="shared" si="8"/>
        <v/>
      </c>
      <c r="Q111" s="62"/>
      <c r="S111" s="74"/>
      <c r="T111" s="74"/>
      <c r="U111" s="74"/>
      <c r="V111" s="75"/>
    </row>
    <row r="112" spans="1:24" x14ac:dyDescent="0.2">
      <c r="A112" s="368"/>
      <c r="B112" s="61"/>
      <c r="C112" s="115"/>
      <c r="D112" s="116"/>
      <c r="E112" s="117"/>
      <c r="F112" s="118"/>
      <c r="G112" s="119"/>
      <c r="H112" s="117"/>
      <c r="I112" s="119"/>
      <c r="J112" s="120" t="str">
        <f t="shared" si="7"/>
        <v/>
      </c>
      <c r="K112" s="120"/>
      <c r="L112" s="120"/>
      <c r="M112" s="121"/>
      <c r="N112" s="118"/>
      <c r="O112" s="119"/>
      <c r="P112" s="98" t="str">
        <f t="shared" si="8"/>
        <v/>
      </c>
      <c r="Q112" s="62"/>
      <c r="S112" s="74"/>
      <c r="T112" s="74"/>
      <c r="U112" s="74"/>
      <c r="V112" s="75"/>
    </row>
    <row r="113" spans="1:24" x14ac:dyDescent="0.2">
      <c r="A113" s="368"/>
      <c r="B113" s="61"/>
      <c r="C113" s="115"/>
      <c r="D113" s="116"/>
      <c r="E113" s="117"/>
      <c r="F113" s="118"/>
      <c r="G113" s="119"/>
      <c r="H113" s="117"/>
      <c r="I113" s="119"/>
      <c r="J113" s="120" t="str">
        <f t="shared" si="7"/>
        <v/>
      </c>
      <c r="K113" s="120"/>
      <c r="L113" s="120"/>
      <c r="M113" s="121"/>
      <c r="N113" s="118"/>
      <c r="O113" s="119"/>
      <c r="P113" s="98" t="str">
        <f t="shared" si="8"/>
        <v/>
      </c>
      <c r="Q113" s="62"/>
      <c r="S113" s="74"/>
      <c r="T113" s="74"/>
      <c r="U113" s="74"/>
      <c r="V113" s="75"/>
    </row>
    <row r="114" spans="1:24" x14ac:dyDescent="0.2">
      <c r="A114" s="368"/>
      <c r="B114" s="61"/>
      <c r="C114" s="115"/>
      <c r="D114" s="116"/>
      <c r="E114" s="117"/>
      <c r="F114" s="118"/>
      <c r="G114" s="119"/>
      <c r="H114" s="117"/>
      <c r="I114" s="119"/>
      <c r="J114" s="120" t="str">
        <f t="shared" si="7"/>
        <v/>
      </c>
      <c r="K114" s="120"/>
      <c r="L114" s="120"/>
      <c r="M114" s="121"/>
      <c r="N114" s="118"/>
      <c r="O114" s="119"/>
      <c r="P114" s="98" t="str">
        <f t="shared" si="8"/>
        <v/>
      </c>
      <c r="Q114" s="62"/>
      <c r="S114" s="74"/>
      <c r="T114" s="74"/>
      <c r="U114" s="74"/>
      <c r="V114" s="75"/>
    </row>
    <row r="115" spans="1:24" x14ac:dyDescent="0.2">
      <c r="A115" s="368"/>
      <c r="B115" s="61"/>
      <c r="C115" s="115"/>
      <c r="D115" s="116"/>
      <c r="E115" s="117"/>
      <c r="F115" s="118"/>
      <c r="G115" s="119"/>
      <c r="H115" s="117"/>
      <c r="I115" s="119"/>
      <c r="J115" s="120" t="str">
        <f t="shared" si="7"/>
        <v/>
      </c>
      <c r="K115" s="120"/>
      <c r="L115" s="120"/>
      <c r="M115" s="121"/>
      <c r="N115" s="118"/>
      <c r="O115" s="119"/>
      <c r="P115" s="98" t="str">
        <f t="shared" si="8"/>
        <v/>
      </c>
      <c r="Q115" s="62"/>
      <c r="S115" s="74"/>
      <c r="T115" s="74"/>
      <c r="U115" s="74"/>
      <c r="V115" s="75"/>
    </row>
    <row r="116" spans="1:24" x14ac:dyDescent="0.2">
      <c r="A116" s="368"/>
      <c r="B116" s="61"/>
      <c r="C116" s="115"/>
      <c r="D116" s="116"/>
      <c r="E116" s="117"/>
      <c r="F116" s="118"/>
      <c r="G116" s="119"/>
      <c r="H116" s="117"/>
      <c r="I116" s="119"/>
      <c r="J116" s="120" t="str">
        <f t="shared" si="7"/>
        <v/>
      </c>
      <c r="K116" s="120"/>
      <c r="L116" s="120"/>
      <c r="M116" s="121"/>
      <c r="N116" s="118"/>
      <c r="O116" s="119"/>
      <c r="P116" s="98" t="str">
        <f t="shared" si="8"/>
        <v/>
      </c>
      <c r="Q116" s="62"/>
      <c r="S116" s="74"/>
      <c r="T116" s="74"/>
      <c r="U116" s="74"/>
      <c r="V116" s="75"/>
    </row>
    <row r="117" spans="1:24" x14ac:dyDescent="0.2">
      <c r="A117" s="368"/>
      <c r="B117" s="61"/>
      <c r="C117" s="115"/>
      <c r="D117" s="116"/>
      <c r="E117" s="117"/>
      <c r="F117" s="118"/>
      <c r="G117" s="119"/>
      <c r="H117" s="117"/>
      <c r="I117" s="119"/>
      <c r="J117" s="120" t="str">
        <f t="shared" si="7"/>
        <v/>
      </c>
      <c r="K117" s="120"/>
      <c r="L117" s="120"/>
      <c r="M117" s="121"/>
      <c r="N117" s="118"/>
      <c r="O117" s="119"/>
      <c r="P117" s="98" t="str">
        <f t="shared" si="8"/>
        <v/>
      </c>
      <c r="Q117" s="62"/>
      <c r="S117" s="74"/>
      <c r="T117" s="74"/>
      <c r="U117" s="74"/>
      <c r="V117" s="75"/>
    </row>
    <row r="118" spans="1:24" x14ac:dyDescent="0.2">
      <c r="A118" s="368"/>
      <c r="B118" s="61"/>
      <c r="C118" s="115"/>
      <c r="D118" s="116"/>
      <c r="E118" s="117"/>
      <c r="F118" s="118"/>
      <c r="G118" s="119"/>
      <c r="H118" s="117"/>
      <c r="I118" s="119"/>
      <c r="J118" s="120" t="str">
        <f t="shared" si="7"/>
        <v/>
      </c>
      <c r="K118" s="120"/>
      <c r="L118" s="120"/>
      <c r="M118" s="121"/>
      <c r="N118" s="118"/>
      <c r="O118" s="119"/>
      <c r="P118" s="98" t="str">
        <f t="shared" si="8"/>
        <v/>
      </c>
      <c r="Q118" s="62"/>
      <c r="S118" s="74"/>
      <c r="T118" s="74"/>
      <c r="U118" s="74"/>
      <c r="V118" s="75"/>
    </row>
    <row r="119" spans="1:24" x14ac:dyDescent="0.2">
      <c r="A119" s="368"/>
      <c r="B119" s="61"/>
      <c r="C119" s="115"/>
      <c r="D119" s="116"/>
      <c r="E119" s="117"/>
      <c r="F119" s="118"/>
      <c r="G119" s="119"/>
      <c r="H119" s="117"/>
      <c r="I119" s="119"/>
      <c r="J119" s="120" t="str">
        <f t="shared" si="7"/>
        <v/>
      </c>
      <c r="K119" s="120"/>
      <c r="L119" s="120"/>
      <c r="M119" s="121"/>
      <c r="N119" s="118"/>
      <c r="O119" s="119"/>
      <c r="P119" s="98" t="str">
        <f t="shared" si="8"/>
        <v/>
      </c>
      <c r="Q119" s="62"/>
      <c r="S119" s="74"/>
      <c r="T119" s="74"/>
      <c r="U119" s="74"/>
      <c r="V119" s="75"/>
    </row>
    <row r="120" spans="1:24" x14ac:dyDescent="0.2">
      <c r="A120" s="368"/>
      <c r="B120" s="61"/>
      <c r="C120" s="115"/>
      <c r="D120" s="116"/>
      <c r="E120" s="117"/>
      <c r="F120" s="118"/>
      <c r="G120" s="119"/>
      <c r="H120" s="117"/>
      <c r="I120" s="119"/>
      <c r="J120" s="120" t="str">
        <f t="shared" ref="J120:J121" si="9">IF(B120="HPP", NETWORKDAYS(E120,H120,$A$240:$A$252)*8*C120, IF(B120="HPP vícesměnný", NETWORKDAYS(E120,H120,$A$240:$A$252)*7.5*C120, IF(OR(C120="DPČ/DPP/jiné", C120=""), "", "")))</f>
        <v/>
      </c>
      <c r="K120" s="120"/>
      <c r="L120" s="120"/>
      <c r="M120" s="121"/>
      <c r="N120" s="118"/>
      <c r="O120" s="119"/>
      <c r="P120" s="98" t="str">
        <f t="shared" si="8"/>
        <v/>
      </c>
      <c r="Q120" s="62"/>
      <c r="S120" s="74"/>
      <c r="T120" s="74"/>
      <c r="U120" s="74"/>
      <c r="V120" s="75"/>
    </row>
    <row r="121" spans="1:24" ht="13.5" thickBot="1" x14ac:dyDescent="0.25">
      <c r="A121" s="369"/>
      <c r="B121" s="61"/>
      <c r="C121" s="115"/>
      <c r="D121" s="116"/>
      <c r="E121" s="117"/>
      <c r="F121" s="118"/>
      <c r="G121" s="119"/>
      <c r="H121" s="117"/>
      <c r="I121" s="119"/>
      <c r="J121" s="120" t="str">
        <f t="shared" si="9"/>
        <v/>
      </c>
      <c r="K121" s="120"/>
      <c r="L121" s="120"/>
      <c r="M121" s="121"/>
      <c r="N121" s="118"/>
      <c r="O121" s="119"/>
      <c r="P121" s="98" t="str">
        <f t="shared" si="8"/>
        <v/>
      </c>
      <c r="Q121" s="62"/>
      <c r="S121" s="74"/>
      <c r="T121" s="74"/>
      <c r="U121" s="74"/>
      <c r="V121" s="75"/>
    </row>
    <row r="122" spans="1:24" ht="15" customHeight="1" thickBot="1" x14ac:dyDescent="0.25">
      <c r="A122" s="110" t="s">
        <v>61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99">
        <f>SUM(P104:P121)</f>
        <v>0</v>
      </c>
      <c r="Q122" s="99">
        <f>SUM(Q104:Q121)</f>
        <v>0</v>
      </c>
      <c r="S122" s="74"/>
      <c r="T122" s="74"/>
      <c r="U122" s="74"/>
      <c r="V122" s="75"/>
    </row>
    <row r="123" spans="1:24" ht="12.95" customHeight="1" thickBot="1" x14ac:dyDescent="0.25">
      <c r="A123" s="111" t="s">
        <v>113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>
        <f>ROUND(P122+(Q122/I256),2)</f>
        <v>0</v>
      </c>
      <c r="Q123" s="111"/>
      <c r="S123" s="76"/>
      <c r="T123" s="74"/>
      <c r="U123" s="74"/>
      <c r="V123" s="75"/>
    </row>
    <row r="124" spans="1:24" ht="12.95" customHeight="1" thickBot="1" x14ac:dyDescent="0.25">
      <c r="A124" s="111" t="s">
        <v>114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370">
        <f>P123-L17</f>
        <v>0</v>
      </c>
      <c r="Q124" s="370"/>
      <c r="S124" s="113"/>
      <c r="T124" s="113"/>
      <c r="U124" s="113"/>
      <c r="V124" s="114"/>
    </row>
    <row r="125" spans="1:24" ht="15.75" thickBot="1" x14ac:dyDescent="0.3">
      <c r="A125" s="134" t="s">
        <v>101</v>
      </c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6"/>
      <c r="R125" s="53"/>
      <c r="S125" s="86"/>
      <c r="T125" s="42"/>
      <c r="U125" s="42"/>
      <c r="V125" s="42"/>
      <c r="W125" s="41"/>
      <c r="X125" s="54"/>
    </row>
    <row r="126" spans="1:24" ht="22.5" customHeight="1" thickBot="1" x14ac:dyDescent="0.3">
      <c r="A126" s="105" t="s">
        <v>58</v>
      </c>
      <c r="B126" s="131" t="s">
        <v>56</v>
      </c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3"/>
      <c r="Q126" s="105" t="s">
        <v>57</v>
      </c>
      <c r="R126" s="53"/>
      <c r="S126" s="71" t="s">
        <v>67</v>
      </c>
      <c r="T126" s="72"/>
      <c r="U126" s="72"/>
      <c r="V126" s="73"/>
      <c r="W126" s="41"/>
      <c r="X126" s="54"/>
    </row>
    <row r="127" spans="1:24" ht="45.75" customHeight="1" thickBot="1" x14ac:dyDescent="0.25">
      <c r="A127" s="111" t="s">
        <v>50</v>
      </c>
      <c r="B127" s="111" t="s">
        <v>51</v>
      </c>
      <c r="C127" s="126" t="s">
        <v>60</v>
      </c>
      <c r="D127" s="126"/>
      <c r="E127" s="134" t="s">
        <v>106</v>
      </c>
      <c r="F127" s="135"/>
      <c r="G127" s="135"/>
      <c r="H127" s="135"/>
      <c r="I127" s="136"/>
      <c r="J127" s="130" t="s">
        <v>54</v>
      </c>
      <c r="K127" s="130"/>
      <c r="L127" s="130"/>
      <c r="M127" s="137" t="s">
        <v>117</v>
      </c>
      <c r="N127" s="137"/>
      <c r="O127" s="137"/>
      <c r="P127" s="111" t="s">
        <v>55</v>
      </c>
      <c r="Q127" s="126" t="s">
        <v>116</v>
      </c>
      <c r="S127" s="127"/>
      <c r="T127" s="128"/>
      <c r="U127" s="128"/>
      <c r="V127" s="129"/>
    </row>
    <row r="128" spans="1:24" ht="13.5" thickBot="1" x14ac:dyDescent="0.25">
      <c r="A128" s="111"/>
      <c r="B128" s="111"/>
      <c r="C128" s="126"/>
      <c r="D128" s="126"/>
      <c r="E128" s="130" t="s">
        <v>52</v>
      </c>
      <c r="F128" s="130"/>
      <c r="G128" s="130"/>
      <c r="H128" s="130" t="s">
        <v>53</v>
      </c>
      <c r="I128" s="130"/>
      <c r="J128" s="130"/>
      <c r="K128" s="130"/>
      <c r="L128" s="130"/>
      <c r="M128" s="137"/>
      <c r="N128" s="137"/>
      <c r="O128" s="137"/>
      <c r="P128" s="111"/>
      <c r="Q128" s="126"/>
      <c r="S128" s="128"/>
      <c r="T128" s="128"/>
      <c r="U128" s="128"/>
      <c r="V128" s="129"/>
    </row>
    <row r="129" spans="1:22" x14ac:dyDescent="0.2">
      <c r="A129" s="367"/>
      <c r="B129" s="88"/>
      <c r="C129" s="122"/>
      <c r="D129" s="122"/>
      <c r="E129" s="123"/>
      <c r="F129" s="124"/>
      <c r="G129" s="124"/>
      <c r="H129" s="123"/>
      <c r="I129" s="124"/>
      <c r="J129" s="120" t="str">
        <f t="shared" ref="J129" si="10">IF(B129="HPP", NETWORKDAYS(E129,H129,$A$240:$A$252)*8*C129, IF(B129="HPP vícesměnný", NETWORKDAYS(E129,H129,$A$240:$A$252)*7.5*C129, IF(OR(C129="DPČ/DPP/jiné", C129=""), "", "")))</f>
        <v/>
      </c>
      <c r="K129" s="120"/>
      <c r="L129" s="120"/>
      <c r="M129" s="124"/>
      <c r="N129" s="124"/>
      <c r="O129" s="124"/>
      <c r="P129" s="97" t="str">
        <f>IF(B129="HPP", ((J129-M129)/C129)*C129/$I$272, IF(B129="HPP vícesměnný", ((J129-M129)/C129)*C129/$P$273, ""))</f>
        <v/>
      </c>
      <c r="Q129" s="60"/>
      <c r="S129" s="74"/>
      <c r="T129" s="74"/>
      <c r="U129" s="74"/>
      <c r="V129" s="75"/>
    </row>
    <row r="130" spans="1:22" x14ac:dyDescent="0.2">
      <c r="A130" s="368"/>
      <c r="B130" s="61"/>
      <c r="C130" s="115"/>
      <c r="D130" s="116"/>
      <c r="E130" s="117"/>
      <c r="F130" s="118"/>
      <c r="G130" s="119"/>
      <c r="H130" s="117"/>
      <c r="I130" s="119"/>
      <c r="J130" s="120" t="str">
        <f t="shared" ref="J130:J143" si="11">IF(B130="HPP", NETWORKDAYS(E130,H130,$A$240:$A$252)*8*C130, IF(B130="HPP vícesměnný", NETWORKDAYS(E130,H130,$A$240:$A$252)*7.5*C130, IF(OR(C130="DPČ/DPP/jiné", C130=""), "", "")))</f>
        <v/>
      </c>
      <c r="K130" s="120"/>
      <c r="L130" s="120"/>
      <c r="M130" s="121"/>
      <c r="N130" s="118"/>
      <c r="O130" s="119"/>
      <c r="P130" s="98" t="str">
        <f t="shared" ref="P130:P146" si="12">IF(B130="HPP", ((J130-M130)/C130)*C130/$I$272, IF(B130="HPP vícesměnný", ((J130-M130)/C130)*C130/$P$273, ""))</f>
        <v/>
      </c>
      <c r="Q130" s="62"/>
      <c r="S130" s="74"/>
      <c r="T130" s="74"/>
      <c r="U130" s="74"/>
      <c r="V130" s="75"/>
    </row>
    <row r="131" spans="1:22" x14ac:dyDescent="0.2">
      <c r="A131" s="368"/>
      <c r="B131" s="61"/>
      <c r="C131" s="115"/>
      <c r="D131" s="116"/>
      <c r="E131" s="117"/>
      <c r="F131" s="118"/>
      <c r="G131" s="119"/>
      <c r="H131" s="117"/>
      <c r="I131" s="119"/>
      <c r="J131" s="120" t="str">
        <f t="shared" si="11"/>
        <v/>
      </c>
      <c r="K131" s="120"/>
      <c r="L131" s="120"/>
      <c r="M131" s="121"/>
      <c r="N131" s="118"/>
      <c r="O131" s="119"/>
      <c r="P131" s="98" t="str">
        <f t="shared" si="12"/>
        <v/>
      </c>
      <c r="Q131" s="62"/>
      <c r="S131" s="74"/>
      <c r="T131" s="74"/>
      <c r="U131" s="74"/>
      <c r="V131" s="75"/>
    </row>
    <row r="132" spans="1:22" x14ac:dyDescent="0.2">
      <c r="A132" s="368"/>
      <c r="B132" s="61"/>
      <c r="C132" s="115"/>
      <c r="D132" s="116"/>
      <c r="E132" s="117"/>
      <c r="F132" s="118"/>
      <c r="G132" s="119"/>
      <c r="H132" s="117"/>
      <c r="I132" s="119"/>
      <c r="J132" s="120" t="str">
        <f t="shared" si="11"/>
        <v/>
      </c>
      <c r="K132" s="120"/>
      <c r="L132" s="120"/>
      <c r="M132" s="121"/>
      <c r="N132" s="118"/>
      <c r="O132" s="119"/>
      <c r="P132" s="98" t="str">
        <f t="shared" si="12"/>
        <v/>
      </c>
      <c r="Q132" s="62"/>
      <c r="S132" s="74"/>
      <c r="T132" s="74"/>
      <c r="U132" s="74"/>
      <c r="V132" s="75"/>
    </row>
    <row r="133" spans="1:22" x14ac:dyDescent="0.2">
      <c r="A133" s="368"/>
      <c r="B133" s="61"/>
      <c r="C133" s="115"/>
      <c r="D133" s="116"/>
      <c r="E133" s="117"/>
      <c r="F133" s="118"/>
      <c r="G133" s="119"/>
      <c r="H133" s="117"/>
      <c r="I133" s="119"/>
      <c r="J133" s="120" t="str">
        <f t="shared" si="11"/>
        <v/>
      </c>
      <c r="K133" s="120"/>
      <c r="L133" s="120"/>
      <c r="M133" s="121"/>
      <c r="N133" s="118"/>
      <c r="O133" s="119"/>
      <c r="P133" s="98" t="str">
        <f t="shared" si="12"/>
        <v/>
      </c>
      <c r="Q133" s="62"/>
      <c r="S133" s="74"/>
      <c r="T133" s="74"/>
      <c r="U133" s="74"/>
      <c r="V133" s="75"/>
    </row>
    <row r="134" spans="1:22" x14ac:dyDescent="0.2">
      <c r="A134" s="368"/>
      <c r="B134" s="61"/>
      <c r="C134" s="115"/>
      <c r="D134" s="116"/>
      <c r="E134" s="117"/>
      <c r="F134" s="118"/>
      <c r="G134" s="119"/>
      <c r="H134" s="117"/>
      <c r="I134" s="119"/>
      <c r="J134" s="120" t="str">
        <f t="shared" si="11"/>
        <v/>
      </c>
      <c r="K134" s="120"/>
      <c r="L134" s="120"/>
      <c r="M134" s="121"/>
      <c r="N134" s="118"/>
      <c r="O134" s="119"/>
      <c r="P134" s="98" t="str">
        <f t="shared" si="12"/>
        <v/>
      </c>
      <c r="Q134" s="62"/>
      <c r="S134" s="74"/>
      <c r="T134" s="74"/>
      <c r="U134" s="74"/>
      <c r="V134" s="75"/>
    </row>
    <row r="135" spans="1:22" x14ac:dyDescent="0.2">
      <c r="A135" s="368"/>
      <c r="B135" s="61"/>
      <c r="C135" s="115"/>
      <c r="D135" s="116"/>
      <c r="E135" s="117"/>
      <c r="F135" s="118"/>
      <c r="G135" s="119"/>
      <c r="H135" s="117"/>
      <c r="I135" s="119"/>
      <c r="J135" s="120" t="str">
        <f t="shared" si="11"/>
        <v/>
      </c>
      <c r="K135" s="120"/>
      <c r="L135" s="120"/>
      <c r="M135" s="121"/>
      <c r="N135" s="118"/>
      <c r="O135" s="119"/>
      <c r="P135" s="98" t="str">
        <f t="shared" si="12"/>
        <v/>
      </c>
      <c r="Q135" s="62"/>
      <c r="S135" s="74"/>
      <c r="T135" s="74"/>
      <c r="U135" s="74"/>
      <c r="V135" s="75"/>
    </row>
    <row r="136" spans="1:22" x14ac:dyDescent="0.2">
      <c r="A136" s="368"/>
      <c r="B136" s="61"/>
      <c r="C136" s="115"/>
      <c r="D136" s="116"/>
      <c r="E136" s="117"/>
      <c r="F136" s="118"/>
      <c r="G136" s="119"/>
      <c r="H136" s="117"/>
      <c r="I136" s="119"/>
      <c r="J136" s="120" t="str">
        <f t="shared" si="11"/>
        <v/>
      </c>
      <c r="K136" s="120"/>
      <c r="L136" s="120"/>
      <c r="M136" s="121"/>
      <c r="N136" s="118"/>
      <c r="O136" s="119"/>
      <c r="P136" s="98" t="str">
        <f t="shared" si="12"/>
        <v/>
      </c>
      <c r="Q136" s="62"/>
      <c r="S136" s="74"/>
      <c r="T136" s="74"/>
      <c r="U136" s="74"/>
      <c r="V136" s="75"/>
    </row>
    <row r="137" spans="1:22" x14ac:dyDescent="0.2">
      <c r="A137" s="368"/>
      <c r="B137" s="61"/>
      <c r="C137" s="115"/>
      <c r="D137" s="116"/>
      <c r="E137" s="117"/>
      <c r="F137" s="118"/>
      <c r="G137" s="119"/>
      <c r="H137" s="117"/>
      <c r="I137" s="119"/>
      <c r="J137" s="120" t="str">
        <f t="shared" si="11"/>
        <v/>
      </c>
      <c r="K137" s="120"/>
      <c r="L137" s="120"/>
      <c r="M137" s="121"/>
      <c r="N137" s="118"/>
      <c r="O137" s="119"/>
      <c r="P137" s="98" t="str">
        <f t="shared" si="12"/>
        <v/>
      </c>
      <c r="Q137" s="62"/>
      <c r="S137" s="74"/>
      <c r="T137" s="74"/>
      <c r="U137" s="74"/>
      <c r="V137" s="75"/>
    </row>
    <row r="138" spans="1:22" x14ac:dyDescent="0.2">
      <c r="A138" s="368"/>
      <c r="B138" s="61"/>
      <c r="C138" s="115"/>
      <c r="D138" s="116"/>
      <c r="E138" s="117"/>
      <c r="F138" s="118"/>
      <c r="G138" s="119"/>
      <c r="H138" s="117"/>
      <c r="I138" s="119"/>
      <c r="J138" s="120" t="str">
        <f t="shared" si="11"/>
        <v/>
      </c>
      <c r="K138" s="120"/>
      <c r="L138" s="120"/>
      <c r="M138" s="121"/>
      <c r="N138" s="118"/>
      <c r="O138" s="119"/>
      <c r="P138" s="98" t="str">
        <f t="shared" si="12"/>
        <v/>
      </c>
      <c r="Q138" s="62"/>
      <c r="S138" s="74"/>
      <c r="T138" s="74"/>
      <c r="U138" s="74"/>
      <c r="V138" s="75"/>
    </row>
    <row r="139" spans="1:22" x14ac:dyDescent="0.2">
      <c r="A139" s="368"/>
      <c r="B139" s="61"/>
      <c r="C139" s="115"/>
      <c r="D139" s="116"/>
      <c r="E139" s="117"/>
      <c r="F139" s="118"/>
      <c r="G139" s="119"/>
      <c r="H139" s="117"/>
      <c r="I139" s="119"/>
      <c r="J139" s="120" t="str">
        <f t="shared" si="11"/>
        <v/>
      </c>
      <c r="K139" s="120"/>
      <c r="L139" s="120"/>
      <c r="M139" s="121"/>
      <c r="N139" s="118"/>
      <c r="O139" s="119"/>
      <c r="P139" s="98" t="str">
        <f t="shared" si="12"/>
        <v/>
      </c>
      <c r="Q139" s="62"/>
      <c r="S139" s="74"/>
      <c r="T139" s="74"/>
      <c r="U139" s="74"/>
      <c r="V139" s="75"/>
    </row>
    <row r="140" spans="1:22" x14ac:dyDescent="0.2">
      <c r="A140" s="368"/>
      <c r="B140" s="61"/>
      <c r="C140" s="115"/>
      <c r="D140" s="116"/>
      <c r="E140" s="117"/>
      <c r="F140" s="118"/>
      <c r="G140" s="119"/>
      <c r="H140" s="117"/>
      <c r="I140" s="119"/>
      <c r="J140" s="120" t="str">
        <f t="shared" si="11"/>
        <v/>
      </c>
      <c r="K140" s="120"/>
      <c r="L140" s="120"/>
      <c r="M140" s="121"/>
      <c r="N140" s="118"/>
      <c r="O140" s="119"/>
      <c r="P140" s="98" t="str">
        <f t="shared" si="12"/>
        <v/>
      </c>
      <c r="Q140" s="62"/>
      <c r="S140" s="74"/>
      <c r="T140" s="74"/>
      <c r="U140" s="74"/>
      <c r="V140" s="75"/>
    </row>
    <row r="141" spans="1:22" x14ac:dyDescent="0.2">
      <c r="A141" s="368"/>
      <c r="B141" s="61"/>
      <c r="C141" s="115"/>
      <c r="D141" s="116"/>
      <c r="E141" s="117"/>
      <c r="F141" s="118"/>
      <c r="G141" s="119"/>
      <c r="H141" s="117"/>
      <c r="I141" s="119"/>
      <c r="J141" s="120" t="str">
        <f t="shared" si="11"/>
        <v/>
      </c>
      <c r="K141" s="120"/>
      <c r="L141" s="120"/>
      <c r="M141" s="121"/>
      <c r="N141" s="118"/>
      <c r="O141" s="119"/>
      <c r="P141" s="98" t="str">
        <f t="shared" si="12"/>
        <v/>
      </c>
      <c r="Q141" s="62"/>
      <c r="S141" s="74"/>
      <c r="T141" s="74"/>
      <c r="U141" s="74"/>
      <c r="V141" s="75"/>
    </row>
    <row r="142" spans="1:22" x14ac:dyDescent="0.2">
      <c r="A142" s="368"/>
      <c r="B142" s="61"/>
      <c r="C142" s="115"/>
      <c r="D142" s="116"/>
      <c r="E142" s="117"/>
      <c r="F142" s="118"/>
      <c r="G142" s="119"/>
      <c r="H142" s="117"/>
      <c r="I142" s="119"/>
      <c r="J142" s="120" t="str">
        <f t="shared" si="11"/>
        <v/>
      </c>
      <c r="K142" s="120"/>
      <c r="L142" s="120"/>
      <c r="M142" s="121"/>
      <c r="N142" s="118"/>
      <c r="O142" s="119"/>
      <c r="P142" s="98" t="str">
        <f t="shared" si="12"/>
        <v/>
      </c>
      <c r="Q142" s="62"/>
      <c r="S142" s="74"/>
      <c r="T142" s="74"/>
      <c r="U142" s="74"/>
      <c r="V142" s="75"/>
    </row>
    <row r="143" spans="1:22" x14ac:dyDescent="0.2">
      <c r="A143" s="368"/>
      <c r="B143" s="61"/>
      <c r="C143" s="115"/>
      <c r="D143" s="116"/>
      <c r="E143" s="117"/>
      <c r="F143" s="118"/>
      <c r="G143" s="119"/>
      <c r="H143" s="117"/>
      <c r="I143" s="119"/>
      <c r="J143" s="120" t="str">
        <f t="shared" si="11"/>
        <v/>
      </c>
      <c r="K143" s="120"/>
      <c r="L143" s="120"/>
      <c r="M143" s="121"/>
      <c r="N143" s="118"/>
      <c r="O143" s="119"/>
      <c r="P143" s="98" t="str">
        <f t="shared" si="12"/>
        <v/>
      </c>
      <c r="Q143" s="62"/>
      <c r="S143" s="74"/>
      <c r="T143" s="74"/>
      <c r="U143" s="74"/>
      <c r="V143" s="75"/>
    </row>
    <row r="144" spans="1:22" x14ac:dyDescent="0.2">
      <c r="A144" s="368"/>
      <c r="B144" s="61"/>
      <c r="C144" s="115"/>
      <c r="D144" s="116"/>
      <c r="E144" s="117"/>
      <c r="F144" s="118"/>
      <c r="G144" s="119"/>
      <c r="H144" s="117"/>
      <c r="I144" s="119"/>
      <c r="J144" s="120" t="str">
        <f t="shared" ref="J144:J146" si="13">IF(B144="HPP", NETWORKDAYS(E144,H144,$A$240:$A$252)*8*C144, IF(B144="HPP vícesměnný", NETWORKDAYS(E144,H144,$A$240:$A$252)*7.5*C144, IF(OR(C144="DPČ/DPP/jiné", C144=""), "", "")))</f>
        <v/>
      </c>
      <c r="K144" s="120"/>
      <c r="L144" s="120"/>
      <c r="M144" s="121"/>
      <c r="N144" s="118"/>
      <c r="O144" s="119"/>
      <c r="P144" s="98" t="str">
        <f t="shared" si="12"/>
        <v/>
      </c>
      <c r="Q144" s="62"/>
      <c r="S144" s="74"/>
      <c r="T144" s="74"/>
      <c r="U144" s="74"/>
      <c r="V144" s="75"/>
    </row>
    <row r="145" spans="1:24" x14ac:dyDescent="0.2">
      <c r="A145" s="368"/>
      <c r="B145" s="61"/>
      <c r="C145" s="115"/>
      <c r="D145" s="116"/>
      <c r="E145" s="117"/>
      <c r="F145" s="118"/>
      <c r="G145" s="119"/>
      <c r="H145" s="117"/>
      <c r="I145" s="119"/>
      <c r="J145" s="120" t="str">
        <f t="shared" si="13"/>
        <v/>
      </c>
      <c r="K145" s="120"/>
      <c r="L145" s="120"/>
      <c r="M145" s="121"/>
      <c r="N145" s="118"/>
      <c r="O145" s="119"/>
      <c r="P145" s="98" t="str">
        <f t="shared" si="12"/>
        <v/>
      </c>
      <c r="Q145" s="62"/>
      <c r="S145" s="74"/>
      <c r="T145" s="74"/>
      <c r="U145" s="74"/>
      <c r="V145" s="75"/>
    </row>
    <row r="146" spans="1:24" ht="13.5" thickBot="1" x14ac:dyDescent="0.25">
      <c r="A146" s="369"/>
      <c r="B146" s="61"/>
      <c r="C146" s="115"/>
      <c r="D146" s="116"/>
      <c r="E146" s="117"/>
      <c r="F146" s="118"/>
      <c r="G146" s="119"/>
      <c r="H146" s="117"/>
      <c r="I146" s="119"/>
      <c r="J146" s="120" t="str">
        <f t="shared" si="13"/>
        <v/>
      </c>
      <c r="K146" s="120"/>
      <c r="L146" s="120"/>
      <c r="M146" s="121"/>
      <c r="N146" s="118"/>
      <c r="O146" s="119"/>
      <c r="P146" s="98" t="str">
        <f t="shared" si="12"/>
        <v/>
      </c>
      <c r="Q146" s="62"/>
      <c r="S146" s="74"/>
      <c r="T146" s="74"/>
      <c r="U146" s="74"/>
      <c r="V146" s="75"/>
    </row>
    <row r="147" spans="1:24" ht="15" customHeight="1" thickBot="1" x14ac:dyDescent="0.25">
      <c r="A147" s="110" t="s">
        <v>61</v>
      </c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99">
        <f>SUM(P129:P146)</f>
        <v>0</v>
      </c>
      <c r="Q147" s="99">
        <f>SUM(Q129:Q146)</f>
        <v>0</v>
      </c>
      <c r="S147" s="74"/>
      <c r="T147" s="74"/>
      <c r="U147" s="74"/>
      <c r="V147" s="75"/>
    </row>
    <row r="148" spans="1:24" ht="12.95" customHeight="1" thickBot="1" x14ac:dyDescent="0.25">
      <c r="A148" s="111" t="s">
        <v>113</v>
      </c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>
        <f>ROUND(P147+(Q147/I272),2)</f>
        <v>0</v>
      </c>
      <c r="Q148" s="111"/>
      <c r="S148" s="76"/>
      <c r="T148" s="74"/>
      <c r="U148" s="74"/>
      <c r="V148" s="75"/>
    </row>
    <row r="149" spans="1:24" ht="12.95" customHeight="1" thickBot="1" x14ac:dyDescent="0.25">
      <c r="A149" s="111" t="s">
        <v>114</v>
      </c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370">
        <f>P148-L17</f>
        <v>0</v>
      </c>
      <c r="Q149" s="370"/>
      <c r="S149" s="113"/>
      <c r="T149" s="113"/>
      <c r="U149" s="113"/>
      <c r="V149" s="114"/>
    </row>
    <row r="150" spans="1:24" ht="15.75" thickBot="1" x14ac:dyDescent="0.3">
      <c r="A150" s="134" t="s">
        <v>102</v>
      </c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6"/>
      <c r="R150" s="53"/>
      <c r="S150" s="86"/>
      <c r="T150" s="42"/>
      <c r="U150" s="42"/>
      <c r="V150" s="42"/>
      <c r="W150" s="41"/>
      <c r="X150" s="54"/>
    </row>
    <row r="151" spans="1:24" ht="22.5" customHeight="1" thickBot="1" x14ac:dyDescent="0.3">
      <c r="A151" s="105" t="s">
        <v>58</v>
      </c>
      <c r="B151" s="131" t="s">
        <v>56</v>
      </c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3"/>
      <c r="Q151" s="105" t="s">
        <v>57</v>
      </c>
      <c r="R151" s="53"/>
      <c r="S151" s="71" t="s">
        <v>67</v>
      </c>
      <c r="T151" s="72"/>
      <c r="U151" s="72"/>
      <c r="V151" s="73"/>
      <c r="W151" s="41"/>
      <c r="X151" s="54"/>
    </row>
    <row r="152" spans="1:24" ht="45.75" customHeight="1" thickBot="1" x14ac:dyDescent="0.25">
      <c r="A152" s="111" t="s">
        <v>50</v>
      </c>
      <c r="B152" s="111" t="s">
        <v>51</v>
      </c>
      <c r="C152" s="126" t="s">
        <v>60</v>
      </c>
      <c r="D152" s="126"/>
      <c r="E152" s="134" t="s">
        <v>107</v>
      </c>
      <c r="F152" s="135"/>
      <c r="G152" s="135"/>
      <c r="H152" s="135"/>
      <c r="I152" s="136"/>
      <c r="J152" s="130" t="s">
        <v>54</v>
      </c>
      <c r="K152" s="130"/>
      <c r="L152" s="130"/>
      <c r="M152" s="137" t="s">
        <v>117</v>
      </c>
      <c r="N152" s="137"/>
      <c r="O152" s="137"/>
      <c r="P152" s="111" t="s">
        <v>55</v>
      </c>
      <c r="Q152" s="126" t="s">
        <v>116</v>
      </c>
      <c r="S152" s="127"/>
      <c r="T152" s="128"/>
      <c r="U152" s="128"/>
      <c r="V152" s="129"/>
    </row>
    <row r="153" spans="1:24" ht="13.5" thickBot="1" x14ac:dyDescent="0.25">
      <c r="A153" s="111"/>
      <c r="B153" s="111"/>
      <c r="C153" s="126"/>
      <c r="D153" s="126"/>
      <c r="E153" s="130" t="s">
        <v>52</v>
      </c>
      <c r="F153" s="130"/>
      <c r="G153" s="130"/>
      <c r="H153" s="130" t="s">
        <v>53</v>
      </c>
      <c r="I153" s="130"/>
      <c r="J153" s="130"/>
      <c r="K153" s="130"/>
      <c r="L153" s="130"/>
      <c r="M153" s="137"/>
      <c r="N153" s="137"/>
      <c r="O153" s="137"/>
      <c r="P153" s="111"/>
      <c r="Q153" s="126"/>
      <c r="S153" s="128"/>
      <c r="T153" s="128"/>
      <c r="U153" s="128"/>
      <c r="V153" s="129"/>
    </row>
    <row r="154" spans="1:24" x14ac:dyDescent="0.2">
      <c r="A154" s="63"/>
      <c r="B154" s="88"/>
      <c r="C154" s="122"/>
      <c r="D154" s="122"/>
      <c r="E154" s="123"/>
      <c r="F154" s="124"/>
      <c r="G154" s="124"/>
      <c r="H154" s="123"/>
      <c r="I154" s="124"/>
      <c r="J154" s="125" t="str">
        <f t="shared" ref="J154" si="14">IF(B154="HPP", NETWORKDAYS(E154,H154,$A$240:$A$252)*8*C154, IF(B154="HPP vícesměnný", NETWORKDAYS(E154,H154,$A$240:$A$252)*7.5*C154, IF(OR(C154="DPČ/DPP/jiné", C154=""), "", "")))</f>
        <v/>
      </c>
      <c r="K154" s="125"/>
      <c r="L154" s="125"/>
      <c r="M154" s="124"/>
      <c r="N154" s="124"/>
      <c r="O154" s="124"/>
      <c r="P154" s="97" t="str">
        <f>IF(B154="HPP", ((J154-M154)/C154)*C154/$I$288, IF(B154="HPP vícesměnný", ((J154-M154)/C154)*C154/$P$289, ""))</f>
        <v/>
      </c>
      <c r="Q154" s="60"/>
      <c r="S154" s="74"/>
      <c r="T154" s="74"/>
      <c r="U154" s="74"/>
      <c r="V154" s="75"/>
    </row>
    <row r="155" spans="1:24" x14ac:dyDescent="0.2">
      <c r="A155" s="64"/>
      <c r="B155" s="61"/>
      <c r="C155" s="115"/>
      <c r="D155" s="116"/>
      <c r="E155" s="117"/>
      <c r="F155" s="118"/>
      <c r="G155" s="119"/>
      <c r="H155" s="117"/>
      <c r="I155" s="119"/>
      <c r="J155" s="120" t="str">
        <f t="shared" ref="J155:J169" si="15">IF(B155="HPP", NETWORKDAYS(E155,H155,$A$240:$A$252)*8*C155, IF(B155="HPP vícesměnný", NETWORKDAYS(E155,H155,$A$240:$A$252)*7.5*C155, IF(OR(C155="DPČ/DPP/jiné", C155=""), "", "")))</f>
        <v/>
      </c>
      <c r="K155" s="120"/>
      <c r="L155" s="120"/>
      <c r="M155" s="121"/>
      <c r="N155" s="118"/>
      <c r="O155" s="119"/>
      <c r="P155" s="98" t="str">
        <f t="shared" ref="P155:P171" si="16">IF(B155="HPP", ((J155-M155)/C155)*C155/$I$288, IF(B155="HPP vícesměnný", ((J155-M155)/C155)*C155/$P$289, ""))</f>
        <v/>
      </c>
      <c r="Q155" s="62"/>
      <c r="S155" s="74"/>
      <c r="T155" s="74"/>
      <c r="U155" s="74"/>
      <c r="V155" s="75"/>
    </row>
    <row r="156" spans="1:24" x14ac:dyDescent="0.2">
      <c r="A156" s="64"/>
      <c r="B156" s="61"/>
      <c r="C156" s="115"/>
      <c r="D156" s="116"/>
      <c r="E156" s="117"/>
      <c r="F156" s="118"/>
      <c r="G156" s="119"/>
      <c r="H156" s="117"/>
      <c r="I156" s="119"/>
      <c r="J156" s="120" t="str">
        <f t="shared" si="15"/>
        <v/>
      </c>
      <c r="K156" s="120"/>
      <c r="L156" s="120"/>
      <c r="M156" s="121"/>
      <c r="N156" s="118"/>
      <c r="O156" s="119"/>
      <c r="P156" s="98" t="str">
        <f t="shared" si="16"/>
        <v/>
      </c>
      <c r="Q156" s="62"/>
      <c r="S156" s="74"/>
      <c r="T156" s="74"/>
      <c r="U156" s="74"/>
      <c r="V156" s="75"/>
    </row>
    <row r="157" spans="1:24" x14ac:dyDescent="0.2">
      <c r="A157" s="64"/>
      <c r="B157" s="61"/>
      <c r="C157" s="115"/>
      <c r="D157" s="116"/>
      <c r="E157" s="117"/>
      <c r="F157" s="118"/>
      <c r="G157" s="119"/>
      <c r="H157" s="117"/>
      <c r="I157" s="119"/>
      <c r="J157" s="120" t="str">
        <f t="shared" si="15"/>
        <v/>
      </c>
      <c r="K157" s="120"/>
      <c r="L157" s="120"/>
      <c r="M157" s="121"/>
      <c r="N157" s="118"/>
      <c r="O157" s="119"/>
      <c r="P157" s="98" t="str">
        <f t="shared" si="16"/>
        <v/>
      </c>
      <c r="Q157" s="62"/>
      <c r="S157" s="74"/>
      <c r="T157" s="74"/>
      <c r="U157" s="74"/>
      <c r="V157" s="75"/>
    </row>
    <row r="158" spans="1:24" x14ac:dyDescent="0.2">
      <c r="A158" s="64"/>
      <c r="B158" s="61"/>
      <c r="C158" s="115"/>
      <c r="D158" s="116"/>
      <c r="E158" s="117"/>
      <c r="F158" s="118"/>
      <c r="G158" s="119"/>
      <c r="H158" s="117"/>
      <c r="I158" s="119"/>
      <c r="J158" s="120" t="str">
        <f t="shared" si="15"/>
        <v/>
      </c>
      <c r="K158" s="120"/>
      <c r="L158" s="120"/>
      <c r="M158" s="121"/>
      <c r="N158" s="118"/>
      <c r="O158" s="119"/>
      <c r="P158" s="98" t="str">
        <f t="shared" si="16"/>
        <v/>
      </c>
      <c r="Q158" s="62"/>
      <c r="S158" s="74"/>
      <c r="T158" s="74"/>
      <c r="U158" s="74"/>
      <c r="V158" s="75"/>
    </row>
    <row r="159" spans="1:24" x14ac:dyDescent="0.2">
      <c r="A159" s="64"/>
      <c r="B159" s="61"/>
      <c r="C159" s="115"/>
      <c r="D159" s="116"/>
      <c r="E159" s="117"/>
      <c r="F159" s="118"/>
      <c r="G159" s="119"/>
      <c r="H159" s="117"/>
      <c r="I159" s="119"/>
      <c r="J159" s="120" t="str">
        <f t="shared" si="15"/>
        <v/>
      </c>
      <c r="K159" s="120"/>
      <c r="L159" s="120"/>
      <c r="M159" s="121"/>
      <c r="N159" s="118"/>
      <c r="O159" s="119"/>
      <c r="P159" s="98" t="str">
        <f t="shared" si="16"/>
        <v/>
      </c>
      <c r="Q159" s="62"/>
      <c r="S159" s="74"/>
      <c r="T159" s="74"/>
      <c r="U159" s="74"/>
      <c r="V159" s="75"/>
    </row>
    <row r="160" spans="1:24" x14ac:dyDescent="0.2">
      <c r="A160" s="64"/>
      <c r="B160" s="61"/>
      <c r="C160" s="115"/>
      <c r="D160" s="116"/>
      <c r="E160" s="117"/>
      <c r="F160" s="118"/>
      <c r="G160" s="119"/>
      <c r="H160" s="117"/>
      <c r="I160" s="119"/>
      <c r="J160" s="120" t="str">
        <f t="shared" si="15"/>
        <v/>
      </c>
      <c r="K160" s="120"/>
      <c r="L160" s="120"/>
      <c r="M160" s="121"/>
      <c r="N160" s="118"/>
      <c r="O160" s="119"/>
      <c r="P160" s="98" t="str">
        <f t="shared" si="16"/>
        <v/>
      </c>
      <c r="Q160" s="62"/>
      <c r="S160" s="74"/>
      <c r="T160" s="74"/>
      <c r="U160" s="74"/>
      <c r="V160" s="75"/>
    </row>
    <row r="161" spans="1:24" x14ac:dyDescent="0.2">
      <c r="A161" s="64"/>
      <c r="B161" s="61"/>
      <c r="C161" s="115"/>
      <c r="D161" s="116"/>
      <c r="E161" s="117"/>
      <c r="F161" s="118"/>
      <c r="G161" s="119"/>
      <c r="H161" s="117"/>
      <c r="I161" s="119"/>
      <c r="J161" s="120" t="str">
        <f t="shared" si="15"/>
        <v/>
      </c>
      <c r="K161" s="120"/>
      <c r="L161" s="120"/>
      <c r="M161" s="121"/>
      <c r="N161" s="118"/>
      <c r="O161" s="119"/>
      <c r="P161" s="98" t="str">
        <f t="shared" si="16"/>
        <v/>
      </c>
      <c r="Q161" s="62"/>
      <c r="S161" s="74"/>
      <c r="T161" s="74"/>
      <c r="U161" s="74"/>
      <c r="V161" s="75"/>
    </row>
    <row r="162" spans="1:24" x14ac:dyDescent="0.2">
      <c r="A162" s="64"/>
      <c r="B162" s="61"/>
      <c r="C162" s="115"/>
      <c r="D162" s="116"/>
      <c r="E162" s="117"/>
      <c r="F162" s="118"/>
      <c r="G162" s="119"/>
      <c r="H162" s="117"/>
      <c r="I162" s="119"/>
      <c r="J162" s="120" t="str">
        <f t="shared" si="15"/>
        <v/>
      </c>
      <c r="K162" s="120"/>
      <c r="L162" s="120"/>
      <c r="M162" s="121"/>
      <c r="N162" s="118"/>
      <c r="O162" s="119"/>
      <c r="P162" s="98" t="str">
        <f t="shared" si="16"/>
        <v/>
      </c>
      <c r="Q162" s="62"/>
      <c r="S162" s="74"/>
      <c r="T162" s="74"/>
      <c r="U162" s="74"/>
      <c r="V162" s="75"/>
    </row>
    <row r="163" spans="1:24" x14ac:dyDescent="0.2">
      <c r="A163" s="64"/>
      <c r="B163" s="61"/>
      <c r="C163" s="115"/>
      <c r="D163" s="116"/>
      <c r="E163" s="117"/>
      <c r="F163" s="118"/>
      <c r="G163" s="119"/>
      <c r="H163" s="117"/>
      <c r="I163" s="119"/>
      <c r="J163" s="120" t="str">
        <f t="shared" si="15"/>
        <v/>
      </c>
      <c r="K163" s="120"/>
      <c r="L163" s="120"/>
      <c r="M163" s="121"/>
      <c r="N163" s="118"/>
      <c r="O163" s="119"/>
      <c r="P163" s="98" t="str">
        <f t="shared" si="16"/>
        <v/>
      </c>
      <c r="Q163" s="62"/>
      <c r="S163" s="74"/>
      <c r="T163" s="74"/>
      <c r="U163" s="74"/>
      <c r="V163" s="75"/>
    </row>
    <row r="164" spans="1:24" x14ac:dyDescent="0.2">
      <c r="A164" s="64"/>
      <c r="B164" s="61"/>
      <c r="C164" s="115"/>
      <c r="D164" s="116"/>
      <c r="E164" s="117"/>
      <c r="F164" s="118"/>
      <c r="G164" s="119"/>
      <c r="H164" s="117"/>
      <c r="I164" s="119"/>
      <c r="J164" s="120" t="str">
        <f t="shared" si="15"/>
        <v/>
      </c>
      <c r="K164" s="120"/>
      <c r="L164" s="120"/>
      <c r="M164" s="121"/>
      <c r="N164" s="118"/>
      <c r="O164" s="119"/>
      <c r="P164" s="98" t="str">
        <f t="shared" si="16"/>
        <v/>
      </c>
      <c r="Q164" s="62"/>
      <c r="S164" s="74"/>
      <c r="T164" s="74"/>
      <c r="U164" s="74"/>
      <c r="V164" s="75"/>
    </row>
    <row r="165" spans="1:24" x14ac:dyDescent="0.2">
      <c r="A165" s="64"/>
      <c r="B165" s="61"/>
      <c r="C165" s="115"/>
      <c r="D165" s="116"/>
      <c r="E165" s="117"/>
      <c r="F165" s="118"/>
      <c r="G165" s="119"/>
      <c r="H165" s="117"/>
      <c r="I165" s="119"/>
      <c r="J165" s="120" t="str">
        <f t="shared" si="15"/>
        <v/>
      </c>
      <c r="K165" s="120"/>
      <c r="L165" s="120"/>
      <c r="M165" s="121"/>
      <c r="N165" s="118"/>
      <c r="O165" s="119"/>
      <c r="P165" s="98" t="str">
        <f t="shared" si="16"/>
        <v/>
      </c>
      <c r="Q165" s="62"/>
      <c r="S165" s="74"/>
      <c r="T165" s="74"/>
      <c r="U165" s="74"/>
      <c r="V165" s="75"/>
    </row>
    <row r="166" spans="1:24" x14ac:dyDescent="0.2">
      <c r="A166" s="64"/>
      <c r="B166" s="61"/>
      <c r="C166" s="115"/>
      <c r="D166" s="116"/>
      <c r="E166" s="117"/>
      <c r="F166" s="118"/>
      <c r="G166" s="119"/>
      <c r="H166" s="117"/>
      <c r="I166" s="119"/>
      <c r="J166" s="120" t="str">
        <f t="shared" si="15"/>
        <v/>
      </c>
      <c r="K166" s="120"/>
      <c r="L166" s="120"/>
      <c r="M166" s="121"/>
      <c r="N166" s="118"/>
      <c r="O166" s="119"/>
      <c r="P166" s="98" t="str">
        <f t="shared" si="16"/>
        <v/>
      </c>
      <c r="Q166" s="62"/>
      <c r="S166" s="74"/>
      <c r="T166" s="74"/>
      <c r="U166" s="74"/>
      <c r="V166" s="75"/>
    </row>
    <row r="167" spans="1:24" x14ac:dyDescent="0.2">
      <c r="A167" s="64"/>
      <c r="B167" s="61"/>
      <c r="C167" s="115"/>
      <c r="D167" s="116"/>
      <c r="E167" s="117"/>
      <c r="F167" s="118"/>
      <c r="G167" s="119"/>
      <c r="H167" s="117"/>
      <c r="I167" s="119"/>
      <c r="J167" s="120" t="str">
        <f t="shared" si="15"/>
        <v/>
      </c>
      <c r="K167" s="120"/>
      <c r="L167" s="120"/>
      <c r="M167" s="121"/>
      <c r="N167" s="118"/>
      <c r="O167" s="119"/>
      <c r="P167" s="98" t="str">
        <f t="shared" si="16"/>
        <v/>
      </c>
      <c r="Q167" s="62"/>
      <c r="S167" s="74"/>
      <c r="T167" s="74"/>
      <c r="U167" s="74"/>
      <c r="V167" s="75"/>
    </row>
    <row r="168" spans="1:24" x14ac:dyDescent="0.2">
      <c r="A168" s="64"/>
      <c r="B168" s="61"/>
      <c r="C168" s="115"/>
      <c r="D168" s="116"/>
      <c r="E168" s="117"/>
      <c r="F168" s="118"/>
      <c r="G168" s="119"/>
      <c r="H168" s="117"/>
      <c r="I168" s="119"/>
      <c r="J168" s="120" t="str">
        <f t="shared" si="15"/>
        <v/>
      </c>
      <c r="K168" s="120"/>
      <c r="L168" s="120"/>
      <c r="M168" s="121"/>
      <c r="N168" s="118"/>
      <c r="O168" s="119"/>
      <c r="P168" s="98" t="str">
        <f t="shared" si="16"/>
        <v/>
      </c>
      <c r="Q168" s="62"/>
      <c r="S168" s="74"/>
      <c r="T168" s="74"/>
      <c r="U168" s="74"/>
      <c r="V168" s="75"/>
    </row>
    <row r="169" spans="1:24" x14ac:dyDescent="0.2">
      <c r="A169" s="64"/>
      <c r="B169" s="61"/>
      <c r="C169" s="115"/>
      <c r="D169" s="116"/>
      <c r="E169" s="117"/>
      <c r="F169" s="118"/>
      <c r="G169" s="119"/>
      <c r="H169" s="117"/>
      <c r="I169" s="119"/>
      <c r="J169" s="120" t="str">
        <f t="shared" si="15"/>
        <v/>
      </c>
      <c r="K169" s="120"/>
      <c r="L169" s="120"/>
      <c r="M169" s="121"/>
      <c r="N169" s="118"/>
      <c r="O169" s="119"/>
      <c r="P169" s="98" t="str">
        <f t="shared" si="16"/>
        <v/>
      </c>
      <c r="Q169" s="62"/>
      <c r="S169" s="74"/>
      <c r="T169" s="74"/>
      <c r="U169" s="74"/>
      <c r="V169" s="75"/>
    </row>
    <row r="170" spans="1:24" x14ac:dyDescent="0.2">
      <c r="A170" s="64"/>
      <c r="B170" s="61"/>
      <c r="C170" s="115"/>
      <c r="D170" s="116"/>
      <c r="E170" s="117"/>
      <c r="F170" s="118"/>
      <c r="G170" s="119"/>
      <c r="H170" s="117"/>
      <c r="I170" s="119"/>
      <c r="J170" s="120" t="str">
        <f t="shared" ref="J170:J171" si="17">IF(B170="HPP", NETWORKDAYS(E170,H170,$A$240:$A$252)*8*C170, IF(B170="HPP vícesměnný", NETWORKDAYS(E170,H170,$A$240:$A$252)*7.5*C170, IF(OR(C170="DPČ/DPP/jiné", C170=""), "", "")))</f>
        <v/>
      </c>
      <c r="K170" s="120"/>
      <c r="L170" s="120"/>
      <c r="M170" s="121"/>
      <c r="N170" s="118"/>
      <c r="O170" s="119"/>
      <c r="P170" s="98" t="str">
        <f t="shared" si="16"/>
        <v/>
      </c>
      <c r="Q170" s="62"/>
      <c r="S170" s="74"/>
      <c r="T170" s="74"/>
      <c r="U170" s="74"/>
      <c r="V170" s="75"/>
    </row>
    <row r="171" spans="1:24" ht="13.5" thickBot="1" x14ac:dyDescent="0.25">
      <c r="A171" s="64"/>
      <c r="B171" s="61"/>
      <c r="C171" s="115"/>
      <c r="D171" s="116"/>
      <c r="E171" s="117"/>
      <c r="F171" s="118"/>
      <c r="G171" s="119"/>
      <c r="H171" s="117"/>
      <c r="I171" s="119"/>
      <c r="J171" s="120" t="str">
        <f t="shared" si="17"/>
        <v/>
      </c>
      <c r="K171" s="120"/>
      <c r="L171" s="120"/>
      <c r="M171" s="121"/>
      <c r="N171" s="118"/>
      <c r="O171" s="119"/>
      <c r="P171" s="98" t="str">
        <f t="shared" si="16"/>
        <v/>
      </c>
      <c r="Q171" s="62"/>
      <c r="S171" s="74"/>
      <c r="T171" s="74"/>
      <c r="U171" s="74"/>
      <c r="V171" s="75"/>
    </row>
    <row r="172" spans="1:24" ht="15" customHeight="1" thickBot="1" x14ac:dyDescent="0.25">
      <c r="A172" s="110" t="s">
        <v>61</v>
      </c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99">
        <f>SUM(P154:P171)</f>
        <v>0</v>
      </c>
      <c r="Q172" s="99">
        <f>SUM(Q154:Q171)</f>
        <v>0</v>
      </c>
      <c r="S172" s="74"/>
      <c r="T172" s="74"/>
      <c r="U172" s="74"/>
      <c r="V172" s="75"/>
    </row>
    <row r="173" spans="1:24" ht="12.95" customHeight="1" thickBot="1" x14ac:dyDescent="0.25">
      <c r="A173" s="111" t="s">
        <v>113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>
        <f>ROUND(P172+(Q172/I288),2)</f>
        <v>0</v>
      </c>
      <c r="Q173" s="111"/>
      <c r="S173" s="76"/>
      <c r="T173" s="74"/>
      <c r="U173" s="74"/>
      <c r="V173" s="75"/>
    </row>
    <row r="174" spans="1:24" ht="12.95" customHeight="1" thickBot="1" x14ac:dyDescent="0.25">
      <c r="A174" s="111" t="s">
        <v>114</v>
      </c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2">
        <f>P173-L17</f>
        <v>0</v>
      </c>
      <c r="Q174" s="112"/>
      <c r="S174" s="113"/>
      <c r="T174" s="113"/>
      <c r="U174" s="113"/>
      <c r="V174" s="114"/>
    </row>
    <row r="175" spans="1:24" ht="15.75" thickBot="1" x14ac:dyDescent="0.3">
      <c r="A175" s="134" t="s">
        <v>103</v>
      </c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6"/>
      <c r="R175" s="53"/>
      <c r="S175" s="86"/>
      <c r="T175" s="42"/>
      <c r="U175" s="42"/>
      <c r="V175" s="42"/>
      <c r="W175" s="41"/>
      <c r="X175" s="54"/>
    </row>
    <row r="176" spans="1:24" ht="22.5" customHeight="1" thickBot="1" x14ac:dyDescent="0.3">
      <c r="A176" s="105" t="s">
        <v>58</v>
      </c>
      <c r="B176" s="131" t="s">
        <v>56</v>
      </c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3"/>
      <c r="Q176" s="105" t="s">
        <v>57</v>
      </c>
      <c r="R176" s="53"/>
      <c r="S176" s="71" t="s">
        <v>67</v>
      </c>
      <c r="T176" s="72"/>
      <c r="U176" s="72"/>
      <c r="V176" s="73"/>
      <c r="W176" s="41"/>
      <c r="X176" s="54"/>
    </row>
    <row r="177" spans="1:22" ht="45.75" customHeight="1" thickBot="1" x14ac:dyDescent="0.25">
      <c r="A177" s="111" t="s">
        <v>50</v>
      </c>
      <c r="B177" s="111" t="s">
        <v>51</v>
      </c>
      <c r="C177" s="126" t="s">
        <v>60</v>
      </c>
      <c r="D177" s="126"/>
      <c r="E177" s="134" t="s">
        <v>108</v>
      </c>
      <c r="F177" s="135"/>
      <c r="G177" s="135"/>
      <c r="H177" s="135"/>
      <c r="I177" s="136"/>
      <c r="J177" s="130" t="s">
        <v>54</v>
      </c>
      <c r="K177" s="130"/>
      <c r="L177" s="130"/>
      <c r="M177" s="137" t="s">
        <v>117</v>
      </c>
      <c r="N177" s="137"/>
      <c r="O177" s="137"/>
      <c r="P177" s="111" t="s">
        <v>55</v>
      </c>
      <c r="Q177" s="126" t="s">
        <v>116</v>
      </c>
      <c r="S177" s="127"/>
      <c r="T177" s="128"/>
      <c r="U177" s="128"/>
      <c r="V177" s="129"/>
    </row>
    <row r="178" spans="1:22" ht="13.5" thickBot="1" x14ac:dyDescent="0.25">
      <c r="A178" s="111"/>
      <c r="B178" s="111"/>
      <c r="C178" s="126"/>
      <c r="D178" s="126"/>
      <c r="E178" s="130" t="s">
        <v>52</v>
      </c>
      <c r="F178" s="130"/>
      <c r="G178" s="130"/>
      <c r="H178" s="130" t="s">
        <v>53</v>
      </c>
      <c r="I178" s="130"/>
      <c r="J178" s="130"/>
      <c r="K178" s="130"/>
      <c r="L178" s="130"/>
      <c r="M178" s="137"/>
      <c r="N178" s="137"/>
      <c r="O178" s="137"/>
      <c r="P178" s="111"/>
      <c r="Q178" s="126"/>
      <c r="S178" s="128"/>
      <c r="T178" s="128"/>
      <c r="U178" s="128"/>
      <c r="V178" s="129"/>
    </row>
    <row r="179" spans="1:22" x14ac:dyDescent="0.2">
      <c r="A179" s="63"/>
      <c r="B179" s="88"/>
      <c r="C179" s="122"/>
      <c r="D179" s="122"/>
      <c r="E179" s="123"/>
      <c r="F179" s="124"/>
      <c r="G179" s="124"/>
      <c r="H179" s="123"/>
      <c r="I179" s="124"/>
      <c r="J179" s="125" t="str">
        <f t="shared" ref="J179" si="18">IF(B179="HPP", NETWORKDAYS(E179,H179,$A$240:$A$252)*8*C179, IF(B179="HPP vícesměnný", NETWORKDAYS(E179,H179,$A$240:$A$252)*7.5*C179, IF(OR(C179="DPČ/DPP/jiné", C179=""), "", "")))</f>
        <v/>
      </c>
      <c r="K179" s="125"/>
      <c r="L179" s="125"/>
      <c r="M179" s="124"/>
      <c r="N179" s="124"/>
      <c r="O179" s="124"/>
      <c r="P179" s="97" t="str">
        <f>IF(B179="HPP", ((J179-M179)/C179)*C179/$I$304, IF(B179="HPP vícesměnný", ((J179-M179)/C179)*C179/$P$305, ""))</f>
        <v/>
      </c>
      <c r="Q179" s="60"/>
      <c r="S179" s="74"/>
      <c r="T179" s="74"/>
      <c r="U179" s="74"/>
      <c r="V179" s="75"/>
    </row>
    <row r="180" spans="1:22" x14ac:dyDescent="0.2">
      <c r="A180" s="64"/>
      <c r="B180" s="61"/>
      <c r="C180" s="115"/>
      <c r="D180" s="116"/>
      <c r="E180" s="117"/>
      <c r="F180" s="118"/>
      <c r="G180" s="119"/>
      <c r="H180" s="117"/>
      <c r="I180" s="119"/>
      <c r="J180" s="120" t="str">
        <f t="shared" ref="J180:J194" si="19">IF(B180="HPP", NETWORKDAYS(E180,H180,$A$240:$A$252)*8*C180, IF(B180="HPP vícesměnný", NETWORKDAYS(E180,H180,$A$240:$A$252)*7.5*C180, IF(OR(C180="DPČ/DPP/jiné", C180=""), "", "")))</f>
        <v/>
      </c>
      <c r="K180" s="120"/>
      <c r="L180" s="120"/>
      <c r="M180" s="121"/>
      <c r="N180" s="118"/>
      <c r="O180" s="119"/>
      <c r="P180" s="98" t="str">
        <f t="shared" ref="P180:P196" si="20">IF(B180="HPP", ((J180-M180)/C180)*C180/$I$304, IF(B180="HPP vícesměnný", ((J180-M180)/C180)*C180/$P$305, ""))</f>
        <v/>
      </c>
      <c r="Q180" s="62"/>
      <c r="S180" s="74"/>
      <c r="T180" s="74"/>
      <c r="U180" s="74"/>
      <c r="V180" s="75"/>
    </row>
    <row r="181" spans="1:22" x14ac:dyDescent="0.2">
      <c r="A181" s="64"/>
      <c r="B181" s="61"/>
      <c r="C181" s="115"/>
      <c r="D181" s="116"/>
      <c r="E181" s="117"/>
      <c r="F181" s="118"/>
      <c r="G181" s="119"/>
      <c r="H181" s="117"/>
      <c r="I181" s="119"/>
      <c r="J181" s="120" t="str">
        <f t="shared" si="19"/>
        <v/>
      </c>
      <c r="K181" s="120"/>
      <c r="L181" s="120"/>
      <c r="M181" s="121"/>
      <c r="N181" s="118"/>
      <c r="O181" s="119"/>
      <c r="P181" s="98" t="str">
        <f t="shared" si="20"/>
        <v/>
      </c>
      <c r="Q181" s="62"/>
      <c r="S181" s="74"/>
      <c r="T181" s="74"/>
      <c r="U181" s="74"/>
      <c r="V181" s="75"/>
    </row>
    <row r="182" spans="1:22" x14ac:dyDescent="0.2">
      <c r="A182" s="64"/>
      <c r="B182" s="61"/>
      <c r="C182" s="115"/>
      <c r="D182" s="116"/>
      <c r="E182" s="117"/>
      <c r="F182" s="118"/>
      <c r="G182" s="119"/>
      <c r="H182" s="117"/>
      <c r="I182" s="119"/>
      <c r="J182" s="120" t="str">
        <f t="shared" si="19"/>
        <v/>
      </c>
      <c r="K182" s="120"/>
      <c r="L182" s="120"/>
      <c r="M182" s="121"/>
      <c r="N182" s="118"/>
      <c r="O182" s="119"/>
      <c r="P182" s="98" t="str">
        <f t="shared" si="20"/>
        <v/>
      </c>
      <c r="Q182" s="62"/>
      <c r="S182" s="74"/>
      <c r="T182" s="74"/>
      <c r="U182" s="74"/>
      <c r="V182" s="75"/>
    </row>
    <row r="183" spans="1:22" x14ac:dyDescent="0.2">
      <c r="A183" s="64"/>
      <c r="B183" s="61"/>
      <c r="C183" s="115"/>
      <c r="D183" s="116"/>
      <c r="E183" s="117"/>
      <c r="F183" s="118"/>
      <c r="G183" s="119"/>
      <c r="H183" s="117"/>
      <c r="I183" s="119"/>
      <c r="J183" s="120" t="str">
        <f t="shared" si="19"/>
        <v/>
      </c>
      <c r="K183" s="120"/>
      <c r="L183" s="120"/>
      <c r="M183" s="121"/>
      <c r="N183" s="118"/>
      <c r="O183" s="119"/>
      <c r="P183" s="98" t="str">
        <f t="shared" si="20"/>
        <v/>
      </c>
      <c r="Q183" s="62"/>
      <c r="S183" s="74"/>
      <c r="T183" s="74"/>
      <c r="U183" s="74"/>
      <c r="V183" s="75"/>
    </row>
    <row r="184" spans="1:22" x14ac:dyDescent="0.2">
      <c r="A184" s="64"/>
      <c r="B184" s="61"/>
      <c r="C184" s="115"/>
      <c r="D184" s="116"/>
      <c r="E184" s="117"/>
      <c r="F184" s="118"/>
      <c r="G184" s="119"/>
      <c r="H184" s="117"/>
      <c r="I184" s="119"/>
      <c r="J184" s="120" t="str">
        <f t="shared" si="19"/>
        <v/>
      </c>
      <c r="K184" s="120"/>
      <c r="L184" s="120"/>
      <c r="M184" s="121"/>
      <c r="N184" s="118"/>
      <c r="O184" s="119"/>
      <c r="P184" s="98" t="str">
        <f t="shared" si="20"/>
        <v/>
      </c>
      <c r="Q184" s="62"/>
      <c r="S184" s="74"/>
      <c r="T184" s="74"/>
      <c r="U184" s="74"/>
      <c r="V184" s="75"/>
    </row>
    <row r="185" spans="1:22" x14ac:dyDescent="0.2">
      <c r="A185" s="64"/>
      <c r="B185" s="61"/>
      <c r="C185" s="115"/>
      <c r="D185" s="116"/>
      <c r="E185" s="117"/>
      <c r="F185" s="118"/>
      <c r="G185" s="119"/>
      <c r="H185" s="117"/>
      <c r="I185" s="119"/>
      <c r="J185" s="120" t="str">
        <f t="shared" si="19"/>
        <v/>
      </c>
      <c r="K185" s="120"/>
      <c r="L185" s="120"/>
      <c r="M185" s="121"/>
      <c r="N185" s="118"/>
      <c r="O185" s="119"/>
      <c r="P185" s="98" t="str">
        <f t="shared" si="20"/>
        <v/>
      </c>
      <c r="Q185" s="62"/>
      <c r="S185" s="74"/>
      <c r="T185" s="74"/>
      <c r="U185" s="74"/>
      <c r="V185" s="75"/>
    </row>
    <row r="186" spans="1:22" x14ac:dyDescent="0.2">
      <c r="A186" s="64"/>
      <c r="B186" s="61"/>
      <c r="C186" s="115"/>
      <c r="D186" s="116"/>
      <c r="E186" s="117"/>
      <c r="F186" s="118"/>
      <c r="G186" s="119"/>
      <c r="H186" s="117"/>
      <c r="I186" s="119"/>
      <c r="J186" s="120" t="str">
        <f t="shared" si="19"/>
        <v/>
      </c>
      <c r="K186" s="120"/>
      <c r="L186" s="120"/>
      <c r="M186" s="121"/>
      <c r="N186" s="118"/>
      <c r="O186" s="119"/>
      <c r="P186" s="98" t="str">
        <f t="shared" si="20"/>
        <v/>
      </c>
      <c r="Q186" s="62"/>
      <c r="S186" s="74"/>
      <c r="T186" s="74"/>
      <c r="U186" s="74"/>
      <c r="V186" s="75"/>
    </row>
    <row r="187" spans="1:22" x14ac:dyDescent="0.2">
      <c r="A187" s="64"/>
      <c r="B187" s="61"/>
      <c r="C187" s="115"/>
      <c r="D187" s="116"/>
      <c r="E187" s="117"/>
      <c r="F187" s="118"/>
      <c r="G187" s="119"/>
      <c r="H187" s="117"/>
      <c r="I187" s="119"/>
      <c r="J187" s="120" t="str">
        <f t="shared" si="19"/>
        <v/>
      </c>
      <c r="K187" s="120"/>
      <c r="L187" s="120"/>
      <c r="M187" s="121"/>
      <c r="N187" s="118"/>
      <c r="O187" s="119"/>
      <c r="P187" s="98" t="str">
        <f t="shared" si="20"/>
        <v/>
      </c>
      <c r="Q187" s="62"/>
      <c r="S187" s="74"/>
      <c r="T187" s="74"/>
      <c r="U187" s="74"/>
      <c r="V187" s="75"/>
    </row>
    <row r="188" spans="1:22" x14ac:dyDescent="0.2">
      <c r="A188" s="64"/>
      <c r="B188" s="61"/>
      <c r="C188" s="115"/>
      <c r="D188" s="116"/>
      <c r="E188" s="117"/>
      <c r="F188" s="118"/>
      <c r="G188" s="119"/>
      <c r="H188" s="117"/>
      <c r="I188" s="119"/>
      <c r="J188" s="120" t="str">
        <f t="shared" si="19"/>
        <v/>
      </c>
      <c r="K188" s="120"/>
      <c r="L188" s="120"/>
      <c r="M188" s="121"/>
      <c r="N188" s="118"/>
      <c r="O188" s="119"/>
      <c r="P188" s="98" t="str">
        <f t="shared" si="20"/>
        <v/>
      </c>
      <c r="Q188" s="62"/>
      <c r="S188" s="74"/>
      <c r="T188" s="74"/>
      <c r="U188" s="74"/>
      <c r="V188" s="75"/>
    </row>
    <row r="189" spans="1:22" x14ac:dyDescent="0.2">
      <c r="A189" s="64"/>
      <c r="B189" s="61"/>
      <c r="C189" s="115"/>
      <c r="D189" s="116"/>
      <c r="E189" s="117"/>
      <c r="F189" s="118"/>
      <c r="G189" s="119"/>
      <c r="H189" s="117"/>
      <c r="I189" s="119"/>
      <c r="J189" s="120" t="str">
        <f t="shared" si="19"/>
        <v/>
      </c>
      <c r="K189" s="120"/>
      <c r="L189" s="120"/>
      <c r="M189" s="121"/>
      <c r="N189" s="118"/>
      <c r="O189" s="119"/>
      <c r="P189" s="98" t="str">
        <f t="shared" si="20"/>
        <v/>
      </c>
      <c r="Q189" s="62"/>
      <c r="S189" s="74"/>
      <c r="T189" s="74"/>
      <c r="U189" s="74"/>
      <c r="V189" s="75"/>
    </row>
    <row r="190" spans="1:22" x14ac:dyDescent="0.2">
      <c r="A190" s="64"/>
      <c r="B190" s="61"/>
      <c r="C190" s="115"/>
      <c r="D190" s="116"/>
      <c r="E190" s="117"/>
      <c r="F190" s="118"/>
      <c r="G190" s="119"/>
      <c r="H190" s="117"/>
      <c r="I190" s="119"/>
      <c r="J190" s="120" t="str">
        <f t="shared" si="19"/>
        <v/>
      </c>
      <c r="K190" s="120"/>
      <c r="L190" s="120"/>
      <c r="M190" s="121"/>
      <c r="N190" s="118"/>
      <c r="O190" s="119"/>
      <c r="P190" s="98" t="str">
        <f t="shared" si="20"/>
        <v/>
      </c>
      <c r="Q190" s="62"/>
      <c r="S190" s="74"/>
      <c r="T190" s="74"/>
      <c r="U190" s="74"/>
      <c r="V190" s="75"/>
    </row>
    <row r="191" spans="1:22" x14ac:dyDescent="0.2">
      <c r="A191" s="64"/>
      <c r="B191" s="61"/>
      <c r="C191" s="115"/>
      <c r="D191" s="116"/>
      <c r="E191" s="117"/>
      <c r="F191" s="118"/>
      <c r="G191" s="119"/>
      <c r="H191" s="117"/>
      <c r="I191" s="119"/>
      <c r="J191" s="120" t="str">
        <f t="shared" si="19"/>
        <v/>
      </c>
      <c r="K191" s="120"/>
      <c r="L191" s="120"/>
      <c r="M191" s="121"/>
      <c r="N191" s="118"/>
      <c r="O191" s="119"/>
      <c r="P191" s="98" t="str">
        <f t="shared" si="20"/>
        <v/>
      </c>
      <c r="Q191" s="62"/>
      <c r="S191" s="74"/>
      <c r="T191" s="74"/>
      <c r="U191" s="74"/>
      <c r="V191" s="75"/>
    </row>
    <row r="192" spans="1:22" x14ac:dyDescent="0.2">
      <c r="A192" s="64"/>
      <c r="B192" s="61"/>
      <c r="C192" s="115"/>
      <c r="D192" s="116"/>
      <c r="E192" s="117"/>
      <c r="F192" s="118"/>
      <c r="G192" s="119"/>
      <c r="H192" s="117"/>
      <c r="I192" s="119"/>
      <c r="J192" s="120" t="str">
        <f t="shared" si="19"/>
        <v/>
      </c>
      <c r="K192" s="120"/>
      <c r="L192" s="120"/>
      <c r="M192" s="121"/>
      <c r="N192" s="118"/>
      <c r="O192" s="119"/>
      <c r="P192" s="98" t="str">
        <f t="shared" si="20"/>
        <v/>
      </c>
      <c r="Q192" s="62"/>
      <c r="S192" s="74"/>
      <c r="T192" s="74"/>
      <c r="U192" s="74"/>
      <c r="V192" s="75"/>
    </row>
    <row r="193" spans="1:24" x14ac:dyDescent="0.2">
      <c r="A193" s="64"/>
      <c r="B193" s="61"/>
      <c r="C193" s="115"/>
      <c r="D193" s="116"/>
      <c r="E193" s="117"/>
      <c r="F193" s="118"/>
      <c r="G193" s="119"/>
      <c r="H193" s="117"/>
      <c r="I193" s="119"/>
      <c r="J193" s="120" t="str">
        <f t="shared" si="19"/>
        <v/>
      </c>
      <c r="K193" s="120"/>
      <c r="L193" s="120"/>
      <c r="M193" s="121"/>
      <c r="N193" s="118"/>
      <c r="O193" s="119"/>
      <c r="P193" s="98" t="str">
        <f t="shared" si="20"/>
        <v/>
      </c>
      <c r="Q193" s="62"/>
      <c r="S193" s="74"/>
      <c r="T193" s="74"/>
      <c r="U193" s="74"/>
      <c r="V193" s="75"/>
    </row>
    <row r="194" spans="1:24" x14ac:dyDescent="0.2">
      <c r="A194" s="64"/>
      <c r="B194" s="61"/>
      <c r="C194" s="115"/>
      <c r="D194" s="116"/>
      <c r="E194" s="117"/>
      <c r="F194" s="118"/>
      <c r="G194" s="119"/>
      <c r="H194" s="117"/>
      <c r="I194" s="119"/>
      <c r="J194" s="120" t="str">
        <f t="shared" si="19"/>
        <v/>
      </c>
      <c r="K194" s="120"/>
      <c r="L194" s="120"/>
      <c r="M194" s="121"/>
      <c r="N194" s="118"/>
      <c r="O194" s="119"/>
      <c r="P194" s="98" t="str">
        <f t="shared" si="20"/>
        <v/>
      </c>
      <c r="Q194" s="62"/>
      <c r="S194" s="74"/>
      <c r="T194" s="74"/>
      <c r="U194" s="74"/>
      <c r="V194" s="75"/>
    </row>
    <row r="195" spans="1:24" x14ac:dyDescent="0.2">
      <c r="A195" s="64"/>
      <c r="B195" s="61"/>
      <c r="C195" s="115"/>
      <c r="D195" s="116"/>
      <c r="E195" s="117"/>
      <c r="F195" s="118"/>
      <c r="G195" s="119"/>
      <c r="H195" s="117"/>
      <c r="I195" s="119"/>
      <c r="J195" s="120" t="str">
        <f t="shared" ref="J195:J196" si="21">IF(B195="HPP", NETWORKDAYS(E195,H195,$A$240:$A$252)*8*C195, IF(B195="HPP vícesměnný", NETWORKDAYS(E195,H195,$A$240:$A$252)*7.5*C195, IF(OR(C195="DPČ/DPP/jiné", C195=""), "", "")))</f>
        <v/>
      </c>
      <c r="K195" s="120"/>
      <c r="L195" s="120"/>
      <c r="M195" s="121"/>
      <c r="N195" s="118"/>
      <c r="O195" s="119"/>
      <c r="P195" s="98" t="str">
        <f t="shared" si="20"/>
        <v/>
      </c>
      <c r="Q195" s="62"/>
      <c r="S195" s="74"/>
      <c r="T195" s="74"/>
      <c r="U195" s="74"/>
      <c r="V195" s="75"/>
    </row>
    <row r="196" spans="1:24" ht="13.5" thickBot="1" x14ac:dyDescent="0.25">
      <c r="A196" s="64"/>
      <c r="B196" s="61"/>
      <c r="C196" s="115"/>
      <c r="D196" s="116"/>
      <c r="E196" s="117"/>
      <c r="F196" s="118"/>
      <c r="G196" s="119"/>
      <c r="H196" s="117"/>
      <c r="I196" s="119"/>
      <c r="J196" s="120" t="str">
        <f t="shared" si="21"/>
        <v/>
      </c>
      <c r="K196" s="120"/>
      <c r="L196" s="120"/>
      <c r="M196" s="121"/>
      <c r="N196" s="118"/>
      <c r="O196" s="119"/>
      <c r="P196" s="98" t="str">
        <f t="shared" si="20"/>
        <v/>
      </c>
      <c r="Q196" s="62"/>
      <c r="S196" s="74"/>
      <c r="T196" s="74"/>
      <c r="U196" s="74"/>
      <c r="V196" s="75"/>
    </row>
    <row r="197" spans="1:24" ht="15" customHeight="1" thickBot="1" x14ac:dyDescent="0.25">
      <c r="A197" s="110" t="s">
        <v>61</v>
      </c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99">
        <f>SUM(P179:P196)</f>
        <v>0</v>
      </c>
      <c r="Q197" s="99">
        <f>SUM(Q179:Q196)</f>
        <v>0</v>
      </c>
      <c r="S197" s="74"/>
      <c r="T197" s="74"/>
      <c r="U197" s="74"/>
      <c r="V197" s="75"/>
    </row>
    <row r="198" spans="1:24" ht="12.95" customHeight="1" thickBot="1" x14ac:dyDescent="0.25">
      <c r="A198" s="111" t="s">
        <v>113</v>
      </c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>
        <f>ROUND(P197+(Q197/I304),2)</f>
        <v>0</v>
      </c>
      <c r="Q198" s="111"/>
      <c r="S198" s="76"/>
      <c r="T198" s="74"/>
      <c r="U198" s="74"/>
      <c r="V198" s="75"/>
    </row>
    <row r="199" spans="1:24" ht="12.95" customHeight="1" thickBot="1" x14ac:dyDescent="0.25">
      <c r="A199" s="111" t="s">
        <v>114</v>
      </c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2">
        <f>P198-L17</f>
        <v>0</v>
      </c>
      <c r="Q199" s="112"/>
      <c r="S199" s="113"/>
      <c r="T199" s="113"/>
      <c r="U199" s="113"/>
      <c r="V199" s="114"/>
    </row>
    <row r="200" spans="1:24" ht="15.75" thickBot="1" x14ac:dyDescent="0.3">
      <c r="A200" s="134" t="s">
        <v>104</v>
      </c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6"/>
      <c r="R200" s="53"/>
      <c r="S200" s="86"/>
      <c r="T200" s="42"/>
      <c r="U200" s="42"/>
      <c r="V200" s="42"/>
      <c r="W200" s="41"/>
      <c r="X200" s="54"/>
    </row>
    <row r="201" spans="1:24" ht="22.5" customHeight="1" thickBot="1" x14ac:dyDescent="0.3">
      <c r="A201" s="105" t="s">
        <v>58</v>
      </c>
      <c r="B201" s="131" t="s">
        <v>56</v>
      </c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3"/>
      <c r="Q201" s="105" t="s">
        <v>57</v>
      </c>
      <c r="R201" s="53"/>
      <c r="S201" s="71" t="s">
        <v>67</v>
      </c>
      <c r="T201" s="72"/>
      <c r="U201" s="72"/>
      <c r="V201" s="73"/>
      <c r="W201" s="41"/>
      <c r="X201" s="54"/>
    </row>
    <row r="202" spans="1:24" ht="45.75" customHeight="1" thickBot="1" x14ac:dyDescent="0.25">
      <c r="A202" s="111" t="s">
        <v>50</v>
      </c>
      <c r="B202" s="111" t="s">
        <v>51</v>
      </c>
      <c r="C202" s="126" t="s">
        <v>60</v>
      </c>
      <c r="D202" s="126"/>
      <c r="E202" s="134" t="s">
        <v>109</v>
      </c>
      <c r="F202" s="135"/>
      <c r="G202" s="135"/>
      <c r="H202" s="135"/>
      <c r="I202" s="136"/>
      <c r="J202" s="130" t="s">
        <v>54</v>
      </c>
      <c r="K202" s="130"/>
      <c r="L202" s="130"/>
      <c r="M202" s="137" t="s">
        <v>117</v>
      </c>
      <c r="N202" s="137"/>
      <c r="O202" s="137"/>
      <c r="P202" s="111" t="s">
        <v>55</v>
      </c>
      <c r="Q202" s="126" t="s">
        <v>116</v>
      </c>
      <c r="S202" s="127"/>
      <c r="T202" s="128"/>
      <c r="U202" s="128"/>
      <c r="V202" s="129"/>
    </row>
    <row r="203" spans="1:24" ht="13.5" thickBot="1" x14ac:dyDescent="0.25">
      <c r="A203" s="111"/>
      <c r="B203" s="111"/>
      <c r="C203" s="126"/>
      <c r="D203" s="126"/>
      <c r="E203" s="130" t="s">
        <v>52</v>
      </c>
      <c r="F203" s="130"/>
      <c r="G203" s="130"/>
      <c r="H203" s="130" t="s">
        <v>53</v>
      </c>
      <c r="I203" s="130"/>
      <c r="J203" s="130"/>
      <c r="K203" s="130"/>
      <c r="L203" s="130"/>
      <c r="M203" s="137"/>
      <c r="N203" s="137"/>
      <c r="O203" s="137"/>
      <c r="P203" s="111"/>
      <c r="Q203" s="126"/>
      <c r="S203" s="128"/>
      <c r="T203" s="128"/>
      <c r="U203" s="128"/>
      <c r="V203" s="129"/>
    </row>
    <row r="204" spans="1:24" x14ac:dyDescent="0.2">
      <c r="A204" s="63"/>
      <c r="B204" s="88"/>
      <c r="C204" s="122"/>
      <c r="D204" s="122"/>
      <c r="E204" s="123"/>
      <c r="F204" s="124"/>
      <c r="G204" s="124"/>
      <c r="H204" s="123"/>
      <c r="I204" s="124"/>
      <c r="J204" s="125" t="str">
        <f t="shared" ref="J204" si="22">IF(B204="HPP", NETWORKDAYS(E204,H204,$A$240:$A$252)*8*C204, IF(B204="HPP vícesměnný", NETWORKDAYS(E204,H204,$A$240:$A$252)*7.5*C204, IF(OR(C204="DPČ/DPP/jiné", C204=""), "", "")))</f>
        <v/>
      </c>
      <c r="K204" s="125"/>
      <c r="L204" s="125"/>
      <c r="M204" s="124"/>
      <c r="N204" s="124"/>
      <c r="O204" s="124"/>
      <c r="P204" s="97" t="str">
        <f>IF(B204="HPP", ((J204-M204)/C204)*C204/$I$320, IF(B204="HPP vícesměnný", ((J204-M204)/C204)*C204/$P$321, ""))</f>
        <v/>
      </c>
      <c r="Q204" s="60"/>
      <c r="S204" s="74"/>
      <c r="T204" s="74"/>
      <c r="U204" s="74"/>
      <c r="V204" s="75"/>
    </row>
    <row r="205" spans="1:24" x14ac:dyDescent="0.2">
      <c r="A205" s="64"/>
      <c r="B205" s="61"/>
      <c r="C205" s="115"/>
      <c r="D205" s="116"/>
      <c r="E205" s="117"/>
      <c r="F205" s="118"/>
      <c r="G205" s="119"/>
      <c r="H205" s="117"/>
      <c r="I205" s="119"/>
      <c r="J205" s="120" t="str">
        <f t="shared" ref="J205:J219" si="23">IF(B205="HPP", NETWORKDAYS(E205,H205,$A$240:$A$252)*8*C205, IF(B205="HPP vícesměnný", NETWORKDAYS(E205,H205,$A$240:$A$252)*7.5*C205, IF(OR(C205="DPČ/DPP/jiné", C205=""), "", "")))</f>
        <v/>
      </c>
      <c r="K205" s="120"/>
      <c r="L205" s="120"/>
      <c r="M205" s="121"/>
      <c r="N205" s="118"/>
      <c r="O205" s="119"/>
      <c r="P205" s="98" t="str">
        <f t="shared" ref="P205:P221" si="24">IF(B205="HPP", ((J205-M205)/C205)*C205/$I$320, IF(B205="HPP vícesměnný", ((J205-M205)/C205)*C205/$P$321, ""))</f>
        <v/>
      </c>
      <c r="Q205" s="62"/>
      <c r="S205" s="74"/>
      <c r="T205" s="74"/>
      <c r="U205" s="74"/>
      <c r="V205" s="75"/>
    </row>
    <row r="206" spans="1:24" x14ac:dyDescent="0.2">
      <c r="A206" s="64"/>
      <c r="B206" s="61"/>
      <c r="C206" s="115"/>
      <c r="D206" s="116"/>
      <c r="E206" s="117"/>
      <c r="F206" s="118"/>
      <c r="G206" s="119"/>
      <c r="H206" s="117"/>
      <c r="I206" s="119"/>
      <c r="J206" s="120" t="str">
        <f t="shared" si="23"/>
        <v/>
      </c>
      <c r="K206" s="120"/>
      <c r="L206" s="120"/>
      <c r="M206" s="121"/>
      <c r="N206" s="118"/>
      <c r="O206" s="119"/>
      <c r="P206" s="98" t="str">
        <f t="shared" si="24"/>
        <v/>
      </c>
      <c r="Q206" s="62"/>
      <c r="S206" s="74"/>
      <c r="T206" s="74"/>
      <c r="U206" s="74"/>
      <c r="V206" s="75"/>
    </row>
    <row r="207" spans="1:24" x14ac:dyDescent="0.2">
      <c r="A207" s="64"/>
      <c r="B207" s="61"/>
      <c r="C207" s="115"/>
      <c r="D207" s="116"/>
      <c r="E207" s="117"/>
      <c r="F207" s="118"/>
      <c r="G207" s="119"/>
      <c r="H207" s="117"/>
      <c r="I207" s="119"/>
      <c r="J207" s="120" t="str">
        <f t="shared" si="23"/>
        <v/>
      </c>
      <c r="K207" s="120"/>
      <c r="L207" s="120"/>
      <c r="M207" s="121"/>
      <c r="N207" s="118"/>
      <c r="O207" s="119"/>
      <c r="P207" s="98" t="str">
        <f t="shared" si="24"/>
        <v/>
      </c>
      <c r="Q207" s="62"/>
      <c r="S207" s="74"/>
      <c r="T207" s="74"/>
      <c r="U207" s="74"/>
      <c r="V207" s="75"/>
    </row>
    <row r="208" spans="1:24" x14ac:dyDescent="0.2">
      <c r="A208" s="64"/>
      <c r="B208" s="61"/>
      <c r="C208" s="115"/>
      <c r="D208" s="116"/>
      <c r="E208" s="117"/>
      <c r="F208" s="118"/>
      <c r="G208" s="119"/>
      <c r="H208" s="117"/>
      <c r="I208" s="119"/>
      <c r="J208" s="120" t="str">
        <f t="shared" si="23"/>
        <v/>
      </c>
      <c r="K208" s="120"/>
      <c r="L208" s="120"/>
      <c r="M208" s="121"/>
      <c r="N208" s="118"/>
      <c r="O208" s="119"/>
      <c r="P208" s="98" t="str">
        <f t="shared" si="24"/>
        <v/>
      </c>
      <c r="Q208" s="62"/>
      <c r="S208" s="74"/>
      <c r="T208" s="74"/>
      <c r="U208" s="74"/>
      <c r="V208" s="75"/>
    </row>
    <row r="209" spans="1:22" x14ac:dyDescent="0.2">
      <c r="A209" s="64"/>
      <c r="B209" s="61"/>
      <c r="C209" s="115"/>
      <c r="D209" s="116"/>
      <c r="E209" s="117"/>
      <c r="F209" s="118"/>
      <c r="G209" s="119"/>
      <c r="H209" s="117"/>
      <c r="I209" s="119"/>
      <c r="J209" s="120" t="str">
        <f t="shared" si="23"/>
        <v/>
      </c>
      <c r="K209" s="120"/>
      <c r="L209" s="120"/>
      <c r="M209" s="121"/>
      <c r="N209" s="118"/>
      <c r="O209" s="119"/>
      <c r="P209" s="98" t="str">
        <f t="shared" si="24"/>
        <v/>
      </c>
      <c r="Q209" s="62"/>
      <c r="S209" s="74"/>
      <c r="T209" s="74"/>
      <c r="U209" s="74"/>
      <c r="V209" s="75"/>
    </row>
    <row r="210" spans="1:22" x14ac:dyDescent="0.2">
      <c r="A210" s="64"/>
      <c r="B210" s="61"/>
      <c r="C210" s="115"/>
      <c r="D210" s="116"/>
      <c r="E210" s="117"/>
      <c r="F210" s="118"/>
      <c r="G210" s="119"/>
      <c r="H210" s="117"/>
      <c r="I210" s="119"/>
      <c r="J210" s="120" t="str">
        <f t="shared" si="23"/>
        <v/>
      </c>
      <c r="K210" s="120"/>
      <c r="L210" s="120"/>
      <c r="M210" s="121"/>
      <c r="N210" s="118"/>
      <c r="O210" s="119"/>
      <c r="P210" s="98" t="str">
        <f t="shared" si="24"/>
        <v/>
      </c>
      <c r="Q210" s="62"/>
      <c r="S210" s="74"/>
      <c r="T210" s="74"/>
      <c r="U210" s="74"/>
      <c r="V210" s="75"/>
    </row>
    <row r="211" spans="1:22" x14ac:dyDescent="0.2">
      <c r="A211" s="64"/>
      <c r="B211" s="61"/>
      <c r="C211" s="115"/>
      <c r="D211" s="116"/>
      <c r="E211" s="117"/>
      <c r="F211" s="118"/>
      <c r="G211" s="119"/>
      <c r="H211" s="117"/>
      <c r="I211" s="119"/>
      <c r="J211" s="120" t="str">
        <f t="shared" si="23"/>
        <v/>
      </c>
      <c r="K211" s="120"/>
      <c r="L211" s="120"/>
      <c r="M211" s="121"/>
      <c r="N211" s="118"/>
      <c r="O211" s="119"/>
      <c r="P211" s="98" t="str">
        <f t="shared" si="24"/>
        <v/>
      </c>
      <c r="Q211" s="62"/>
      <c r="S211" s="74"/>
      <c r="T211" s="74"/>
      <c r="U211" s="74"/>
      <c r="V211" s="75"/>
    </row>
    <row r="212" spans="1:22" x14ac:dyDescent="0.2">
      <c r="A212" s="64"/>
      <c r="B212" s="61"/>
      <c r="C212" s="115"/>
      <c r="D212" s="116"/>
      <c r="E212" s="117"/>
      <c r="F212" s="118"/>
      <c r="G212" s="119"/>
      <c r="H212" s="117"/>
      <c r="I212" s="119"/>
      <c r="J212" s="120" t="str">
        <f t="shared" si="23"/>
        <v/>
      </c>
      <c r="K212" s="120"/>
      <c r="L212" s="120"/>
      <c r="M212" s="121"/>
      <c r="N212" s="118"/>
      <c r="O212" s="119"/>
      <c r="P212" s="98" t="str">
        <f t="shared" si="24"/>
        <v/>
      </c>
      <c r="Q212" s="62"/>
      <c r="S212" s="74"/>
      <c r="T212" s="74"/>
      <c r="U212" s="74"/>
      <c r="V212" s="75"/>
    </row>
    <row r="213" spans="1:22" x14ac:dyDescent="0.2">
      <c r="A213" s="64"/>
      <c r="B213" s="61"/>
      <c r="C213" s="115"/>
      <c r="D213" s="116"/>
      <c r="E213" s="117"/>
      <c r="F213" s="118"/>
      <c r="G213" s="119"/>
      <c r="H213" s="117"/>
      <c r="I213" s="119"/>
      <c r="J213" s="120" t="str">
        <f t="shared" si="23"/>
        <v/>
      </c>
      <c r="K213" s="120"/>
      <c r="L213" s="120"/>
      <c r="M213" s="121"/>
      <c r="N213" s="118"/>
      <c r="O213" s="119"/>
      <c r="P213" s="98" t="str">
        <f t="shared" si="24"/>
        <v/>
      </c>
      <c r="Q213" s="62"/>
      <c r="S213" s="74"/>
      <c r="T213" s="74"/>
      <c r="U213" s="74"/>
      <c r="V213" s="75"/>
    </row>
    <row r="214" spans="1:22" x14ac:dyDescent="0.2">
      <c r="A214" s="64"/>
      <c r="B214" s="61"/>
      <c r="C214" s="115"/>
      <c r="D214" s="116"/>
      <c r="E214" s="117"/>
      <c r="F214" s="118"/>
      <c r="G214" s="119"/>
      <c r="H214" s="117"/>
      <c r="I214" s="119"/>
      <c r="J214" s="120" t="str">
        <f t="shared" si="23"/>
        <v/>
      </c>
      <c r="K214" s="120"/>
      <c r="L214" s="120"/>
      <c r="M214" s="121"/>
      <c r="N214" s="118"/>
      <c r="O214" s="119"/>
      <c r="P214" s="98" t="str">
        <f t="shared" si="24"/>
        <v/>
      </c>
      <c r="Q214" s="62"/>
      <c r="S214" s="74"/>
      <c r="T214" s="74"/>
      <c r="U214" s="74"/>
      <c r="V214" s="75"/>
    </row>
    <row r="215" spans="1:22" x14ac:dyDescent="0.2">
      <c r="A215" s="64"/>
      <c r="B215" s="61"/>
      <c r="C215" s="115"/>
      <c r="D215" s="116"/>
      <c r="E215" s="117"/>
      <c r="F215" s="118"/>
      <c r="G215" s="119"/>
      <c r="H215" s="117"/>
      <c r="I215" s="119"/>
      <c r="J215" s="120" t="str">
        <f t="shared" si="23"/>
        <v/>
      </c>
      <c r="K215" s="120"/>
      <c r="L215" s="120"/>
      <c r="M215" s="121"/>
      <c r="N215" s="118"/>
      <c r="O215" s="119"/>
      <c r="P215" s="98" t="str">
        <f t="shared" si="24"/>
        <v/>
      </c>
      <c r="Q215" s="62"/>
      <c r="S215" s="74"/>
      <c r="T215" s="74"/>
      <c r="U215" s="74"/>
      <c r="V215" s="75"/>
    </row>
    <row r="216" spans="1:22" x14ac:dyDescent="0.2">
      <c r="A216" s="64"/>
      <c r="B216" s="61"/>
      <c r="C216" s="115"/>
      <c r="D216" s="116"/>
      <c r="E216" s="117"/>
      <c r="F216" s="118"/>
      <c r="G216" s="119"/>
      <c r="H216" s="117"/>
      <c r="I216" s="119"/>
      <c r="J216" s="120" t="str">
        <f t="shared" si="23"/>
        <v/>
      </c>
      <c r="K216" s="120"/>
      <c r="L216" s="120"/>
      <c r="M216" s="121"/>
      <c r="N216" s="118"/>
      <c r="O216" s="119"/>
      <c r="P216" s="98" t="str">
        <f t="shared" si="24"/>
        <v/>
      </c>
      <c r="Q216" s="62"/>
      <c r="S216" s="74"/>
      <c r="T216" s="74"/>
      <c r="U216" s="74"/>
      <c r="V216" s="75"/>
    </row>
    <row r="217" spans="1:22" x14ac:dyDescent="0.2">
      <c r="A217" s="64"/>
      <c r="B217" s="61"/>
      <c r="C217" s="115"/>
      <c r="D217" s="116"/>
      <c r="E217" s="117"/>
      <c r="F217" s="118"/>
      <c r="G217" s="119"/>
      <c r="H217" s="117"/>
      <c r="I217" s="119"/>
      <c r="J217" s="120" t="str">
        <f t="shared" si="23"/>
        <v/>
      </c>
      <c r="K217" s="120"/>
      <c r="L217" s="120"/>
      <c r="M217" s="121"/>
      <c r="N217" s="118"/>
      <c r="O217" s="119"/>
      <c r="P217" s="98" t="str">
        <f t="shared" si="24"/>
        <v/>
      </c>
      <c r="Q217" s="62"/>
      <c r="S217" s="74"/>
      <c r="T217" s="74"/>
      <c r="U217" s="74"/>
      <c r="V217" s="75"/>
    </row>
    <row r="218" spans="1:22" x14ac:dyDescent="0.2">
      <c r="A218" s="64"/>
      <c r="B218" s="61"/>
      <c r="C218" s="115"/>
      <c r="D218" s="116"/>
      <c r="E218" s="117"/>
      <c r="F218" s="118"/>
      <c r="G218" s="119"/>
      <c r="H218" s="117"/>
      <c r="I218" s="119"/>
      <c r="J218" s="120" t="str">
        <f t="shared" si="23"/>
        <v/>
      </c>
      <c r="K218" s="120"/>
      <c r="L218" s="120"/>
      <c r="M218" s="121"/>
      <c r="N218" s="118"/>
      <c r="O218" s="119"/>
      <c r="P218" s="98" t="str">
        <f t="shared" si="24"/>
        <v/>
      </c>
      <c r="Q218" s="62"/>
      <c r="S218" s="74"/>
      <c r="T218" s="74"/>
      <c r="U218" s="74"/>
      <c r="V218" s="75"/>
    </row>
    <row r="219" spans="1:22" x14ac:dyDescent="0.2">
      <c r="A219" s="64"/>
      <c r="B219" s="61"/>
      <c r="C219" s="115"/>
      <c r="D219" s="116"/>
      <c r="E219" s="117"/>
      <c r="F219" s="118"/>
      <c r="G219" s="119"/>
      <c r="H219" s="117"/>
      <c r="I219" s="119"/>
      <c r="J219" s="120" t="str">
        <f t="shared" si="23"/>
        <v/>
      </c>
      <c r="K219" s="120"/>
      <c r="L219" s="120"/>
      <c r="M219" s="121"/>
      <c r="N219" s="118"/>
      <c r="O219" s="119"/>
      <c r="P219" s="98" t="str">
        <f t="shared" si="24"/>
        <v/>
      </c>
      <c r="Q219" s="62"/>
      <c r="S219" s="74"/>
      <c r="T219" s="74"/>
      <c r="U219" s="74"/>
      <c r="V219" s="75"/>
    </row>
    <row r="220" spans="1:22" x14ac:dyDescent="0.2">
      <c r="A220" s="64"/>
      <c r="B220" s="61"/>
      <c r="C220" s="115"/>
      <c r="D220" s="116"/>
      <c r="E220" s="117"/>
      <c r="F220" s="118"/>
      <c r="G220" s="119"/>
      <c r="H220" s="117"/>
      <c r="I220" s="119"/>
      <c r="J220" s="120" t="str">
        <f t="shared" ref="J220:J221" si="25">IF(B220="HPP", NETWORKDAYS(E220,H220,$A$240:$A$252)*8*C220, IF(B220="HPP vícesměnný", NETWORKDAYS(E220,H220,$A$240:$A$252)*7.5*C220, IF(OR(C220="DPČ/DPP/jiné", C220=""), "", "")))</f>
        <v/>
      </c>
      <c r="K220" s="120"/>
      <c r="L220" s="120"/>
      <c r="M220" s="121"/>
      <c r="N220" s="118"/>
      <c r="O220" s="119"/>
      <c r="P220" s="98" t="str">
        <f t="shared" si="24"/>
        <v/>
      </c>
      <c r="Q220" s="62"/>
      <c r="S220" s="74"/>
      <c r="T220" s="74"/>
      <c r="U220" s="74"/>
      <c r="V220" s="75"/>
    </row>
    <row r="221" spans="1:22" ht="13.5" thickBot="1" x14ac:dyDescent="0.25">
      <c r="A221" s="64"/>
      <c r="B221" s="61"/>
      <c r="C221" s="115"/>
      <c r="D221" s="116"/>
      <c r="E221" s="117"/>
      <c r="F221" s="118"/>
      <c r="G221" s="119"/>
      <c r="H221" s="117"/>
      <c r="I221" s="119"/>
      <c r="J221" s="120" t="str">
        <f t="shared" si="25"/>
        <v/>
      </c>
      <c r="K221" s="120"/>
      <c r="L221" s="120"/>
      <c r="M221" s="121"/>
      <c r="N221" s="118"/>
      <c r="O221" s="119"/>
      <c r="P221" s="98" t="str">
        <f t="shared" si="24"/>
        <v/>
      </c>
      <c r="Q221" s="62"/>
      <c r="S221" s="74"/>
      <c r="T221" s="74"/>
      <c r="U221" s="74"/>
      <c r="V221" s="75"/>
    </row>
    <row r="222" spans="1:22" ht="15" customHeight="1" thickBot="1" x14ac:dyDescent="0.25">
      <c r="A222" s="110" t="s">
        <v>61</v>
      </c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99">
        <f>SUM(P204:P221)</f>
        <v>0</v>
      </c>
      <c r="Q222" s="99">
        <f>SUM(Q204:Q221)</f>
        <v>0</v>
      </c>
      <c r="S222" s="74"/>
      <c r="T222" s="74"/>
      <c r="U222" s="74"/>
      <c r="V222" s="75"/>
    </row>
    <row r="223" spans="1:22" ht="12.95" customHeight="1" thickBot="1" x14ac:dyDescent="0.25">
      <c r="A223" s="111" t="s">
        <v>113</v>
      </c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>
        <f>ROUND(P222+(Q222/I320),2)</f>
        <v>0</v>
      </c>
      <c r="Q223" s="111"/>
      <c r="S223" s="76"/>
      <c r="T223" s="74"/>
      <c r="U223" s="74"/>
      <c r="V223" s="75"/>
    </row>
    <row r="224" spans="1:22" ht="12.95" customHeight="1" thickBot="1" x14ac:dyDescent="0.25">
      <c r="A224" s="111" t="s">
        <v>114</v>
      </c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2">
        <f>P223-L17</f>
        <v>0</v>
      </c>
      <c r="Q224" s="112"/>
      <c r="S224" s="113"/>
      <c r="T224" s="113"/>
      <c r="U224" s="113"/>
      <c r="V224" s="114"/>
    </row>
    <row r="225" spans="1:22" ht="12.95" customHeight="1" thickBot="1" x14ac:dyDescent="0.25">
      <c r="A225" s="111" t="s">
        <v>112</v>
      </c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>
        <f>P98+P123+P148+P173+P198+P223</f>
        <v>0</v>
      </c>
      <c r="Q225" s="111"/>
      <c r="S225" s="87"/>
      <c r="T225" s="87"/>
      <c r="U225" s="87"/>
      <c r="V225" s="87"/>
    </row>
    <row r="226" spans="1:22" ht="12.95" customHeight="1" thickBot="1" x14ac:dyDescent="0.25">
      <c r="A226" s="111" t="s">
        <v>115</v>
      </c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2">
        <f>P225-L18</f>
        <v>0</v>
      </c>
      <c r="Q226" s="112"/>
      <c r="S226" s="87"/>
      <c r="T226" s="87"/>
      <c r="U226" s="87"/>
      <c r="V226" s="87"/>
    </row>
    <row r="227" spans="1:22" ht="12.95" customHeight="1" x14ac:dyDescent="0.2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9"/>
      <c r="Q227" s="89"/>
      <c r="S227" s="87"/>
      <c r="T227" s="87"/>
      <c r="U227" s="87"/>
      <c r="V227" s="87"/>
    </row>
    <row r="228" spans="1:22" ht="12.95" customHeight="1" x14ac:dyDescent="0.2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9"/>
      <c r="Q228" s="89"/>
      <c r="S228" s="87"/>
      <c r="T228" s="87"/>
      <c r="U228" s="87"/>
      <c r="V228" s="87"/>
    </row>
    <row r="229" spans="1:22" ht="12.95" customHeight="1" x14ac:dyDescent="0.2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9"/>
      <c r="Q229" s="89"/>
      <c r="S229" s="87"/>
      <c r="T229" s="87"/>
      <c r="U229" s="87"/>
      <c r="V229" s="87"/>
    </row>
    <row r="230" spans="1:22" ht="12.95" customHeight="1" x14ac:dyDescent="0.2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9"/>
      <c r="Q230" s="89"/>
      <c r="S230" s="87"/>
      <c r="T230" s="87"/>
      <c r="U230" s="87"/>
      <c r="V230" s="87"/>
    </row>
    <row r="231" spans="1:22" ht="12.95" customHeight="1" x14ac:dyDescent="0.2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9"/>
      <c r="Q231" s="89"/>
      <c r="S231" s="87"/>
      <c r="T231" s="87"/>
      <c r="U231" s="87"/>
      <c r="V231" s="87"/>
    </row>
    <row r="233" spans="1:22" x14ac:dyDescent="0.2">
      <c r="A233" s="52" t="s">
        <v>75</v>
      </c>
    </row>
    <row r="234" spans="1:22" hidden="1" x14ac:dyDescent="0.2">
      <c r="A234" s="77" t="s">
        <v>73</v>
      </c>
      <c r="B234" s="77" t="s">
        <v>74</v>
      </c>
    </row>
    <row r="235" spans="1:22" hidden="1" x14ac:dyDescent="0.2"/>
    <row r="236" spans="1:22" hidden="1" x14ac:dyDescent="0.2"/>
    <row r="237" spans="1:22" ht="38.25" hidden="1" x14ac:dyDescent="0.2">
      <c r="A237" s="52" t="s">
        <v>63</v>
      </c>
    </row>
    <row r="238" spans="1:22" hidden="1" x14ac:dyDescent="0.2">
      <c r="A238" s="52" t="s">
        <v>99</v>
      </c>
    </row>
    <row r="239" spans="1:22" ht="14.45" hidden="1" customHeight="1" x14ac:dyDescent="0.25">
      <c r="A239" t="s">
        <v>98</v>
      </c>
      <c r="B239" s="108" t="s">
        <v>64</v>
      </c>
      <c r="C239" s="108"/>
      <c r="D239" s="108"/>
      <c r="E239" s="108"/>
      <c r="F239" s="108"/>
      <c r="G239" s="108"/>
      <c r="H239" s="57" t="s">
        <v>66</v>
      </c>
      <c r="I239" s="109" t="s">
        <v>65</v>
      </c>
      <c r="J239" s="109"/>
      <c r="K239" s="109"/>
      <c r="L239" s="109"/>
      <c r="M239" s="109"/>
      <c r="N239" s="109"/>
      <c r="O239" s="109"/>
      <c r="P239" s="109"/>
    </row>
    <row r="240" spans="1:22" ht="15" hidden="1" x14ac:dyDescent="0.25">
      <c r="A240" s="56">
        <v>46023</v>
      </c>
      <c r="B240" s="109">
        <v>46023</v>
      </c>
      <c r="C240" s="109"/>
      <c r="D240" s="109"/>
      <c r="E240" s="109">
        <v>46053</v>
      </c>
      <c r="F240" s="109"/>
      <c r="G240" s="109"/>
      <c r="H240">
        <f>NETWORKDAYS(B240,E240,A240:A252)</f>
        <v>21</v>
      </c>
      <c r="I240" s="106">
        <f>H240*8</f>
        <v>168</v>
      </c>
      <c r="J240" s="106"/>
      <c r="K240" s="106"/>
      <c r="L240" s="106"/>
      <c r="M240" s="106"/>
      <c r="N240" s="106"/>
      <c r="O240" s="106"/>
      <c r="P240" s="106"/>
    </row>
    <row r="241" spans="1:16" ht="15" hidden="1" x14ac:dyDescent="0.25">
      <c r="A241" s="56">
        <v>46115</v>
      </c>
      <c r="J241" s="107" t="s">
        <v>126</v>
      </c>
      <c r="K241" s="107"/>
      <c r="L241" s="107"/>
      <c r="M241" s="107"/>
      <c r="N241" s="107"/>
      <c r="O241" s="107"/>
      <c r="P241" s="6">
        <f>I240/8*7.5</f>
        <v>157.5</v>
      </c>
    </row>
    <row r="242" spans="1:16" ht="15" hidden="1" x14ac:dyDescent="0.25">
      <c r="A242" s="56">
        <v>46118</v>
      </c>
      <c r="B242" s="107" t="s">
        <v>62</v>
      </c>
      <c r="C242" s="107"/>
      <c r="D242" s="107"/>
      <c r="E242" s="107"/>
      <c r="F242" s="107"/>
      <c r="G242" s="107"/>
      <c r="H242" s="107"/>
      <c r="I242" s="6">
        <v>1</v>
      </c>
    </row>
    <row r="243" spans="1:16" ht="14.45" hidden="1" customHeight="1" x14ac:dyDescent="0.25">
      <c r="A243" s="56">
        <v>46143</v>
      </c>
      <c r="B243" s="108" t="s">
        <v>70</v>
      </c>
      <c r="C243" s="108"/>
      <c r="D243" s="108"/>
      <c r="E243" s="108"/>
      <c r="F243" s="108"/>
      <c r="G243" s="108"/>
      <c r="H243" s="108"/>
      <c r="I243" s="6">
        <v>5</v>
      </c>
    </row>
    <row r="244" spans="1:16" ht="15" hidden="1" x14ac:dyDescent="0.25">
      <c r="A244" s="56">
        <v>46150</v>
      </c>
    </row>
    <row r="245" spans="1:16" ht="15" hidden="1" x14ac:dyDescent="0.25">
      <c r="A245" s="56">
        <v>46208</v>
      </c>
    </row>
    <row r="246" spans="1:16" ht="15" hidden="1" x14ac:dyDescent="0.25">
      <c r="A246" s="56">
        <v>46209</v>
      </c>
    </row>
    <row r="247" spans="1:16" ht="15" hidden="1" x14ac:dyDescent="0.25">
      <c r="A247" s="56">
        <v>46293</v>
      </c>
    </row>
    <row r="248" spans="1:16" ht="15" hidden="1" x14ac:dyDescent="0.25">
      <c r="A248" s="56">
        <v>46323</v>
      </c>
    </row>
    <row r="249" spans="1:16" ht="15" hidden="1" x14ac:dyDescent="0.25">
      <c r="A249" s="56">
        <v>46343</v>
      </c>
    </row>
    <row r="250" spans="1:16" ht="15" hidden="1" x14ac:dyDescent="0.25">
      <c r="A250" s="56">
        <v>46380</v>
      </c>
    </row>
    <row r="251" spans="1:16" ht="15" hidden="1" x14ac:dyDescent="0.25">
      <c r="A251" s="56">
        <v>46381</v>
      </c>
    </row>
    <row r="252" spans="1:16" ht="15" hidden="1" x14ac:dyDescent="0.25">
      <c r="A252" s="56">
        <v>46382</v>
      </c>
    </row>
    <row r="253" spans="1:16" hidden="1" x14ac:dyDescent="0.2"/>
    <row r="254" spans="1:16" hidden="1" x14ac:dyDescent="0.2">
      <c r="A254" s="52" t="s">
        <v>100</v>
      </c>
    </row>
    <row r="255" spans="1:16" ht="15" hidden="1" x14ac:dyDescent="0.25">
      <c r="A255" t="s">
        <v>98</v>
      </c>
      <c r="B255" s="108" t="s">
        <v>64</v>
      </c>
      <c r="C255" s="108"/>
      <c r="D255" s="108"/>
      <c r="E255" s="108"/>
      <c r="F255" s="108"/>
      <c r="G255" s="108"/>
      <c r="H255" s="57" t="s">
        <v>66</v>
      </c>
      <c r="I255" s="109" t="s">
        <v>65</v>
      </c>
      <c r="J255" s="109"/>
      <c r="K255" s="109"/>
      <c r="L255" s="109"/>
      <c r="M255" s="109"/>
      <c r="N255" s="109"/>
      <c r="O255" s="109"/>
      <c r="P255" s="109"/>
    </row>
    <row r="256" spans="1:16" ht="15" hidden="1" x14ac:dyDescent="0.25">
      <c r="A256" s="56">
        <v>46023</v>
      </c>
      <c r="B256" s="109">
        <v>46054</v>
      </c>
      <c r="C256" s="109"/>
      <c r="D256" s="109"/>
      <c r="E256" s="109">
        <v>46081</v>
      </c>
      <c r="F256" s="109"/>
      <c r="G256" s="109"/>
      <c r="H256">
        <f>NETWORKDAYS(B256,E256,A256:A268)</f>
        <v>20</v>
      </c>
      <c r="I256" s="106">
        <f>H256*8</f>
        <v>160</v>
      </c>
      <c r="J256" s="106"/>
      <c r="K256" s="106"/>
      <c r="L256" s="106"/>
      <c r="M256" s="106"/>
      <c r="N256" s="106"/>
      <c r="O256" s="106"/>
      <c r="P256" s="106"/>
    </row>
    <row r="257" spans="1:16" ht="15" hidden="1" x14ac:dyDescent="0.25">
      <c r="A257" s="56">
        <v>46115</v>
      </c>
      <c r="J257" s="107" t="s">
        <v>126</v>
      </c>
      <c r="K257" s="107"/>
      <c r="L257" s="107"/>
      <c r="M257" s="107"/>
      <c r="N257" s="107"/>
      <c r="O257" s="107"/>
      <c r="P257" s="6">
        <f>I256/8*7.5</f>
        <v>150</v>
      </c>
    </row>
    <row r="258" spans="1:16" ht="15" hidden="1" x14ac:dyDescent="0.25">
      <c r="A258" s="56">
        <v>46118</v>
      </c>
      <c r="B258" s="107" t="s">
        <v>62</v>
      </c>
      <c r="C258" s="107"/>
      <c r="D258" s="107"/>
      <c r="E258" s="107"/>
      <c r="F258" s="107"/>
      <c r="G258" s="107"/>
      <c r="H258" s="107"/>
      <c r="I258" s="6">
        <v>1</v>
      </c>
    </row>
    <row r="259" spans="1:16" ht="15" hidden="1" x14ac:dyDescent="0.25">
      <c r="A259" s="56">
        <v>46143</v>
      </c>
      <c r="B259" s="108" t="s">
        <v>70</v>
      </c>
      <c r="C259" s="108"/>
      <c r="D259" s="108"/>
      <c r="E259" s="108"/>
      <c r="F259" s="108"/>
      <c r="G259" s="108"/>
      <c r="H259" s="108"/>
      <c r="I259" s="6">
        <v>4</v>
      </c>
    </row>
    <row r="260" spans="1:16" ht="15" hidden="1" x14ac:dyDescent="0.25">
      <c r="A260" s="56">
        <v>46150</v>
      </c>
    </row>
    <row r="261" spans="1:16" ht="15" hidden="1" x14ac:dyDescent="0.25">
      <c r="A261" s="56">
        <v>46208</v>
      </c>
    </row>
    <row r="262" spans="1:16" ht="15" hidden="1" x14ac:dyDescent="0.25">
      <c r="A262" s="56">
        <v>46209</v>
      </c>
    </row>
    <row r="263" spans="1:16" ht="15" hidden="1" x14ac:dyDescent="0.25">
      <c r="A263" s="56">
        <v>46293</v>
      </c>
    </row>
    <row r="264" spans="1:16" ht="15" hidden="1" x14ac:dyDescent="0.25">
      <c r="A264" s="56">
        <v>46323</v>
      </c>
    </row>
    <row r="265" spans="1:16" ht="15" hidden="1" x14ac:dyDescent="0.25">
      <c r="A265" s="56">
        <v>46343</v>
      </c>
    </row>
    <row r="266" spans="1:16" ht="15" hidden="1" x14ac:dyDescent="0.25">
      <c r="A266" s="56">
        <v>46380</v>
      </c>
    </row>
    <row r="267" spans="1:16" ht="15" hidden="1" x14ac:dyDescent="0.25">
      <c r="A267" s="56">
        <v>46381</v>
      </c>
    </row>
    <row r="268" spans="1:16" ht="15" hidden="1" x14ac:dyDescent="0.25">
      <c r="A268" s="56">
        <v>46382</v>
      </c>
    </row>
    <row r="269" spans="1:16" hidden="1" x14ac:dyDescent="0.2"/>
    <row r="270" spans="1:16" hidden="1" x14ac:dyDescent="0.2">
      <c r="A270" s="52" t="s">
        <v>101</v>
      </c>
    </row>
    <row r="271" spans="1:16" ht="15" hidden="1" x14ac:dyDescent="0.25">
      <c r="A271" t="s">
        <v>98</v>
      </c>
      <c r="B271" s="108" t="s">
        <v>64</v>
      </c>
      <c r="C271" s="108"/>
      <c r="D271" s="108"/>
      <c r="E271" s="108"/>
      <c r="F271" s="108"/>
      <c r="G271" s="108"/>
      <c r="H271" s="57" t="s">
        <v>66</v>
      </c>
      <c r="I271" s="109" t="s">
        <v>65</v>
      </c>
      <c r="J271" s="109"/>
      <c r="K271" s="109"/>
      <c r="L271" s="109"/>
      <c r="M271" s="109"/>
      <c r="N271" s="109"/>
      <c r="O271" s="109"/>
      <c r="P271" s="109"/>
    </row>
    <row r="272" spans="1:16" ht="15" hidden="1" x14ac:dyDescent="0.25">
      <c r="A272" s="56">
        <v>46023</v>
      </c>
      <c r="B272" s="109">
        <v>46082</v>
      </c>
      <c r="C272" s="109"/>
      <c r="D272" s="109"/>
      <c r="E272" s="109">
        <v>46112</v>
      </c>
      <c r="F272" s="109"/>
      <c r="G272" s="109"/>
      <c r="H272">
        <f>NETWORKDAYS(B272,E272,A272:A284)</f>
        <v>22</v>
      </c>
      <c r="I272" s="106">
        <f>H272*8</f>
        <v>176</v>
      </c>
      <c r="J272" s="106"/>
      <c r="K272" s="106"/>
      <c r="L272" s="106"/>
      <c r="M272" s="106"/>
      <c r="N272" s="106"/>
      <c r="O272" s="106"/>
      <c r="P272" s="106"/>
    </row>
    <row r="273" spans="1:16" ht="15" hidden="1" x14ac:dyDescent="0.25">
      <c r="A273" s="56">
        <v>46115</v>
      </c>
      <c r="J273" s="107" t="s">
        <v>126</v>
      </c>
      <c r="K273" s="107"/>
      <c r="L273" s="107"/>
      <c r="M273" s="107"/>
      <c r="N273" s="107"/>
      <c r="O273" s="107"/>
      <c r="P273" s="6">
        <f>I272/8*7.5</f>
        <v>165</v>
      </c>
    </row>
    <row r="274" spans="1:16" ht="15" hidden="1" x14ac:dyDescent="0.25">
      <c r="A274" s="56">
        <v>46118</v>
      </c>
      <c r="B274" s="107" t="s">
        <v>62</v>
      </c>
      <c r="C274" s="107"/>
      <c r="D274" s="107"/>
      <c r="E274" s="107"/>
      <c r="F274" s="107"/>
      <c r="G274" s="107"/>
      <c r="H274" s="107"/>
      <c r="I274" s="6">
        <v>1</v>
      </c>
    </row>
    <row r="275" spans="1:16" ht="15" hidden="1" x14ac:dyDescent="0.25">
      <c r="A275" s="56">
        <v>46143</v>
      </c>
      <c r="B275" s="108" t="s">
        <v>70</v>
      </c>
      <c r="C275" s="108"/>
      <c r="D275" s="108"/>
      <c r="E275" s="108"/>
      <c r="F275" s="108"/>
      <c r="G275" s="108"/>
      <c r="H275" s="108"/>
      <c r="I275" s="6">
        <v>4</v>
      </c>
    </row>
    <row r="276" spans="1:16" ht="15" hidden="1" x14ac:dyDescent="0.25">
      <c r="A276" s="56">
        <v>46150</v>
      </c>
    </row>
    <row r="277" spans="1:16" ht="15" hidden="1" x14ac:dyDescent="0.25">
      <c r="A277" s="56">
        <v>46208</v>
      </c>
    </row>
    <row r="278" spans="1:16" ht="15" hidden="1" x14ac:dyDescent="0.25">
      <c r="A278" s="56">
        <v>46209</v>
      </c>
    </row>
    <row r="279" spans="1:16" ht="15" hidden="1" x14ac:dyDescent="0.25">
      <c r="A279" s="56">
        <v>46293</v>
      </c>
    </row>
    <row r="280" spans="1:16" ht="15" hidden="1" x14ac:dyDescent="0.25">
      <c r="A280" s="56">
        <v>46323</v>
      </c>
    </row>
    <row r="281" spans="1:16" ht="15" hidden="1" x14ac:dyDescent="0.25">
      <c r="A281" s="56">
        <v>46343</v>
      </c>
    </row>
    <row r="282" spans="1:16" ht="15" hidden="1" x14ac:dyDescent="0.25">
      <c r="A282" s="56">
        <v>46380</v>
      </c>
    </row>
    <row r="283" spans="1:16" ht="15" hidden="1" x14ac:dyDescent="0.25">
      <c r="A283" s="56">
        <v>46381</v>
      </c>
    </row>
    <row r="284" spans="1:16" ht="15" hidden="1" x14ac:dyDescent="0.25">
      <c r="A284" s="56">
        <v>46382</v>
      </c>
    </row>
    <row r="285" spans="1:16" hidden="1" x14ac:dyDescent="0.2"/>
    <row r="286" spans="1:16" hidden="1" x14ac:dyDescent="0.2">
      <c r="A286" s="52" t="s">
        <v>102</v>
      </c>
    </row>
    <row r="287" spans="1:16" ht="15" hidden="1" x14ac:dyDescent="0.25">
      <c r="A287" t="s">
        <v>98</v>
      </c>
      <c r="B287" s="108" t="s">
        <v>64</v>
      </c>
      <c r="C287" s="108"/>
      <c r="D287" s="108"/>
      <c r="E287" s="108"/>
      <c r="F287" s="108"/>
      <c r="G287" s="108"/>
      <c r="H287" s="57" t="s">
        <v>66</v>
      </c>
      <c r="I287" s="109" t="s">
        <v>65</v>
      </c>
      <c r="J287" s="109"/>
      <c r="K287" s="109"/>
      <c r="L287" s="109"/>
      <c r="M287" s="109"/>
      <c r="N287" s="109"/>
      <c r="O287" s="109"/>
      <c r="P287" s="109"/>
    </row>
    <row r="288" spans="1:16" ht="15" hidden="1" x14ac:dyDescent="0.25">
      <c r="A288" s="56">
        <v>46023</v>
      </c>
      <c r="B288" s="109">
        <v>46113</v>
      </c>
      <c r="C288" s="109"/>
      <c r="D288" s="109"/>
      <c r="E288" s="109">
        <v>46142</v>
      </c>
      <c r="F288" s="109"/>
      <c r="G288" s="109"/>
      <c r="H288">
        <f>NETWORKDAYS(B288,E288,A288:A300)</f>
        <v>20</v>
      </c>
      <c r="I288" s="106">
        <f>H288*8</f>
        <v>160</v>
      </c>
      <c r="J288" s="106"/>
      <c r="K288" s="106"/>
      <c r="L288" s="106"/>
      <c r="M288" s="106"/>
      <c r="N288" s="106"/>
      <c r="O288" s="106"/>
      <c r="P288" s="106"/>
    </row>
    <row r="289" spans="1:16" ht="15" hidden="1" x14ac:dyDescent="0.25">
      <c r="A289" s="56">
        <v>46115</v>
      </c>
      <c r="J289" s="107" t="s">
        <v>126</v>
      </c>
      <c r="K289" s="107"/>
      <c r="L289" s="107"/>
      <c r="M289" s="107"/>
      <c r="N289" s="107"/>
      <c r="O289" s="107"/>
      <c r="P289" s="6">
        <f>I288/8*7.5</f>
        <v>150</v>
      </c>
    </row>
    <row r="290" spans="1:16" ht="15" hidden="1" x14ac:dyDescent="0.25">
      <c r="A290" s="56">
        <v>46118</v>
      </c>
      <c r="B290" s="107" t="s">
        <v>62</v>
      </c>
      <c r="C290" s="107"/>
      <c r="D290" s="107"/>
      <c r="E290" s="107"/>
      <c r="F290" s="107"/>
      <c r="G290" s="107"/>
      <c r="H290" s="107"/>
      <c r="I290" s="6">
        <v>1</v>
      </c>
    </row>
    <row r="291" spans="1:16" ht="15" hidden="1" x14ac:dyDescent="0.25">
      <c r="A291" s="56">
        <v>46143</v>
      </c>
      <c r="B291" s="108" t="s">
        <v>70</v>
      </c>
      <c r="C291" s="108"/>
      <c r="D291" s="108"/>
      <c r="E291" s="108"/>
      <c r="F291" s="108"/>
      <c r="G291" s="108"/>
      <c r="H291" s="108"/>
      <c r="I291" s="6">
        <v>4</v>
      </c>
    </row>
    <row r="292" spans="1:16" ht="15" hidden="1" x14ac:dyDescent="0.25">
      <c r="A292" s="56">
        <v>46150</v>
      </c>
    </row>
    <row r="293" spans="1:16" ht="15" hidden="1" x14ac:dyDescent="0.25">
      <c r="A293" s="56">
        <v>46208</v>
      </c>
    </row>
    <row r="294" spans="1:16" ht="15" hidden="1" x14ac:dyDescent="0.25">
      <c r="A294" s="56">
        <v>46209</v>
      </c>
    </row>
    <row r="295" spans="1:16" ht="15" hidden="1" x14ac:dyDescent="0.25">
      <c r="A295" s="56">
        <v>46293</v>
      </c>
    </row>
    <row r="296" spans="1:16" ht="15" hidden="1" x14ac:dyDescent="0.25">
      <c r="A296" s="56">
        <v>46323</v>
      </c>
    </row>
    <row r="297" spans="1:16" ht="15" hidden="1" x14ac:dyDescent="0.25">
      <c r="A297" s="56">
        <v>46343</v>
      </c>
    </row>
    <row r="298" spans="1:16" ht="15" hidden="1" x14ac:dyDescent="0.25">
      <c r="A298" s="56">
        <v>46380</v>
      </c>
    </row>
    <row r="299" spans="1:16" ht="15" hidden="1" x14ac:dyDescent="0.25">
      <c r="A299" s="56">
        <v>46381</v>
      </c>
    </row>
    <row r="300" spans="1:16" ht="15" hidden="1" x14ac:dyDescent="0.25">
      <c r="A300" s="56">
        <v>46382</v>
      </c>
    </row>
    <row r="301" spans="1:16" hidden="1" x14ac:dyDescent="0.2"/>
    <row r="302" spans="1:16" hidden="1" x14ac:dyDescent="0.2">
      <c r="A302" s="52" t="s">
        <v>103</v>
      </c>
    </row>
    <row r="303" spans="1:16" ht="15" hidden="1" x14ac:dyDescent="0.25">
      <c r="A303" t="s">
        <v>98</v>
      </c>
      <c r="B303" s="108" t="s">
        <v>64</v>
      </c>
      <c r="C303" s="108"/>
      <c r="D303" s="108"/>
      <c r="E303" s="108"/>
      <c r="F303" s="108"/>
      <c r="G303" s="108"/>
      <c r="H303" s="57" t="s">
        <v>66</v>
      </c>
      <c r="I303" s="109" t="s">
        <v>65</v>
      </c>
      <c r="J303" s="109"/>
      <c r="K303" s="109"/>
      <c r="L303" s="109"/>
      <c r="M303" s="109"/>
      <c r="N303" s="109"/>
      <c r="O303" s="109"/>
      <c r="P303" s="109"/>
    </row>
    <row r="304" spans="1:16" ht="15" hidden="1" x14ac:dyDescent="0.25">
      <c r="A304" s="56">
        <v>46023</v>
      </c>
      <c r="B304" s="109">
        <v>46143</v>
      </c>
      <c r="C304" s="109"/>
      <c r="D304" s="109"/>
      <c r="E304" s="109">
        <v>46173</v>
      </c>
      <c r="F304" s="109"/>
      <c r="G304" s="109"/>
      <c r="H304">
        <f>NETWORKDAYS(B304,E304,A304:A316)</f>
        <v>19</v>
      </c>
      <c r="I304" s="106">
        <f>H304*8</f>
        <v>152</v>
      </c>
      <c r="J304" s="106"/>
      <c r="K304" s="106"/>
      <c r="L304" s="106"/>
      <c r="M304" s="106"/>
      <c r="N304" s="106"/>
      <c r="O304" s="106"/>
      <c r="P304" s="106"/>
    </row>
    <row r="305" spans="1:16" ht="15" hidden="1" x14ac:dyDescent="0.25">
      <c r="A305" s="56">
        <v>46115</v>
      </c>
      <c r="J305" s="107" t="s">
        <v>126</v>
      </c>
      <c r="K305" s="107"/>
      <c r="L305" s="107"/>
      <c r="M305" s="107"/>
      <c r="N305" s="107"/>
      <c r="O305" s="107"/>
      <c r="P305" s="6">
        <f>I304/8*7.5</f>
        <v>142.5</v>
      </c>
    </row>
    <row r="306" spans="1:16" ht="15" hidden="1" x14ac:dyDescent="0.25">
      <c r="A306" s="56">
        <v>46118</v>
      </c>
      <c r="B306" s="107" t="s">
        <v>62</v>
      </c>
      <c r="C306" s="107"/>
      <c r="D306" s="107"/>
      <c r="E306" s="107"/>
      <c r="F306" s="107"/>
      <c r="G306" s="107"/>
      <c r="H306" s="107"/>
      <c r="I306" s="6">
        <v>1</v>
      </c>
    </row>
    <row r="307" spans="1:16" ht="15" hidden="1" x14ac:dyDescent="0.25">
      <c r="A307" s="56">
        <v>46143</v>
      </c>
      <c r="B307" s="108" t="s">
        <v>70</v>
      </c>
      <c r="C307" s="108"/>
      <c r="D307" s="108"/>
      <c r="E307" s="108"/>
      <c r="F307" s="108"/>
      <c r="G307" s="108"/>
      <c r="H307" s="108"/>
      <c r="I307" s="6">
        <v>5</v>
      </c>
    </row>
    <row r="308" spans="1:16" ht="15" hidden="1" x14ac:dyDescent="0.25">
      <c r="A308" s="56">
        <v>46150</v>
      </c>
    </row>
    <row r="309" spans="1:16" ht="15" hidden="1" x14ac:dyDescent="0.25">
      <c r="A309" s="56">
        <v>46208</v>
      </c>
    </row>
    <row r="310" spans="1:16" ht="15" hidden="1" x14ac:dyDescent="0.25">
      <c r="A310" s="56">
        <v>46209</v>
      </c>
    </row>
    <row r="311" spans="1:16" ht="15" hidden="1" x14ac:dyDescent="0.25">
      <c r="A311" s="56">
        <v>46293</v>
      </c>
    </row>
    <row r="312" spans="1:16" ht="15" hidden="1" x14ac:dyDescent="0.25">
      <c r="A312" s="56">
        <v>46323</v>
      </c>
    </row>
    <row r="313" spans="1:16" ht="15" hidden="1" x14ac:dyDescent="0.25">
      <c r="A313" s="56">
        <v>46343</v>
      </c>
    </row>
    <row r="314" spans="1:16" ht="15" hidden="1" x14ac:dyDescent="0.25">
      <c r="A314" s="56">
        <v>46380</v>
      </c>
    </row>
    <row r="315" spans="1:16" ht="15" hidden="1" x14ac:dyDescent="0.25">
      <c r="A315" s="56">
        <v>46381</v>
      </c>
    </row>
    <row r="316" spans="1:16" ht="15" hidden="1" x14ac:dyDescent="0.25">
      <c r="A316" s="56">
        <v>46382</v>
      </c>
    </row>
    <row r="317" spans="1:16" hidden="1" x14ac:dyDescent="0.2"/>
    <row r="318" spans="1:16" hidden="1" x14ac:dyDescent="0.2">
      <c r="A318" s="52" t="s">
        <v>104</v>
      </c>
    </row>
    <row r="319" spans="1:16" ht="15" hidden="1" x14ac:dyDescent="0.25">
      <c r="A319" t="s">
        <v>98</v>
      </c>
      <c r="B319" s="108" t="s">
        <v>64</v>
      </c>
      <c r="C319" s="108"/>
      <c r="D319" s="108"/>
      <c r="E319" s="108"/>
      <c r="F319" s="108"/>
      <c r="G319" s="108"/>
      <c r="H319" s="57" t="s">
        <v>66</v>
      </c>
      <c r="I319" s="109" t="s">
        <v>65</v>
      </c>
      <c r="J319" s="109"/>
      <c r="K319" s="109"/>
      <c r="L319" s="109"/>
      <c r="M319" s="109"/>
      <c r="N319" s="109"/>
      <c r="O319" s="109"/>
      <c r="P319" s="109"/>
    </row>
    <row r="320" spans="1:16" ht="15" hidden="1" x14ac:dyDescent="0.25">
      <c r="A320" s="56">
        <v>46023</v>
      </c>
      <c r="B320" s="109">
        <v>46174</v>
      </c>
      <c r="C320" s="109"/>
      <c r="D320" s="109"/>
      <c r="E320" s="109">
        <v>46203</v>
      </c>
      <c r="F320" s="109"/>
      <c r="G320" s="109"/>
      <c r="H320">
        <f>NETWORKDAYS(B320,E320,A320:A332)</f>
        <v>22</v>
      </c>
      <c r="I320" s="106">
        <f>H320*8</f>
        <v>176</v>
      </c>
      <c r="J320" s="106"/>
      <c r="K320" s="106"/>
      <c r="L320" s="106"/>
      <c r="M320" s="106"/>
      <c r="N320" s="106"/>
      <c r="O320" s="106"/>
      <c r="P320" s="106"/>
    </row>
    <row r="321" spans="1:16" ht="15" hidden="1" x14ac:dyDescent="0.25">
      <c r="A321" s="56">
        <v>46115</v>
      </c>
      <c r="J321" s="107" t="s">
        <v>126</v>
      </c>
      <c r="K321" s="107"/>
      <c r="L321" s="107"/>
      <c r="M321" s="107"/>
      <c r="N321" s="107"/>
      <c r="O321" s="107"/>
      <c r="P321" s="6">
        <f>I320/8*7.5</f>
        <v>165</v>
      </c>
    </row>
    <row r="322" spans="1:16" ht="15" hidden="1" x14ac:dyDescent="0.25">
      <c r="A322" s="56">
        <v>46118</v>
      </c>
      <c r="B322" s="107" t="s">
        <v>62</v>
      </c>
      <c r="C322" s="107"/>
      <c r="D322" s="107"/>
      <c r="E322" s="107"/>
      <c r="F322" s="107"/>
      <c r="G322" s="107"/>
      <c r="H322" s="107"/>
      <c r="I322" s="6">
        <v>1</v>
      </c>
    </row>
    <row r="323" spans="1:16" ht="15" hidden="1" x14ac:dyDescent="0.25">
      <c r="A323" s="56">
        <v>46143</v>
      </c>
      <c r="B323" s="108" t="s">
        <v>70</v>
      </c>
      <c r="C323" s="108"/>
      <c r="D323" s="108"/>
      <c r="E323" s="108"/>
      <c r="F323" s="108"/>
      <c r="G323" s="108"/>
      <c r="H323" s="108"/>
      <c r="I323" s="6">
        <v>4</v>
      </c>
    </row>
    <row r="324" spans="1:16" ht="15" hidden="1" x14ac:dyDescent="0.25">
      <c r="A324" s="56">
        <v>46150</v>
      </c>
    </row>
    <row r="325" spans="1:16" ht="15" hidden="1" x14ac:dyDescent="0.25">
      <c r="A325" s="56">
        <v>46208</v>
      </c>
    </row>
    <row r="326" spans="1:16" ht="15" hidden="1" x14ac:dyDescent="0.25">
      <c r="A326" s="56">
        <v>46209</v>
      </c>
    </row>
    <row r="327" spans="1:16" ht="15" hidden="1" x14ac:dyDescent="0.25">
      <c r="A327" s="56">
        <v>46293</v>
      </c>
    </row>
    <row r="328" spans="1:16" ht="15" hidden="1" x14ac:dyDescent="0.25">
      <c r="A328" s="56">
        <v>46323</v>
      </c>
    </row>
    <row r="329" spans="1:16" ht="15" hidden="1" x14ac:dyDescent="0.25">
      <c r="A329" s="56">
        <v>46343</v>
      </c>
    </row>
    <row r="330" spans="1:16" ht="15" hidden="1" x14ac:dyDescent="0.25">
      <c r="A330" s="56">
        <v>46380</v>
      </c>
    </row>
    <row r="331" spans="1:16" ht="15" hidden="1" x14ac:dyDescent="0.25">
      <c r="A331" s="56">
        <v>46381</v>
      </c>
    </row>
    <row r="332" spans="1:16" ht="15" hidden="1" x14ac:dyDescent="0.25">
      <c r="A332" s="56">
        <v>46382</v>
      </c>
    </row>
    <row r="333" spans="1:16" hidden="1" x14ac:dyDescent="0.2"/>
    <row r="334" spans="1:16" hidden="1" x14ac:dyDescent="0.2"/>
    <row r="335" spans="1:16" hidden="1" x14ac:dyDescent="0.2">
      <c r="A335" s="52" t="s">
        <v>125</v>
      </c>
    </row>
    <row r="336" spans="1:16" hidden="1" x14ac:dyDescent="0.2">
      <c r="A336" s="52" t="s">
        <v>127</v>
      </c>
    </row>
    <row r="337" spans="1:1" hidden="1" x14ac:dyDescent="0.2">
      <c r="A337" s="52" t="s">
        <v>128</v>
      </c>
    </row>
    <row r="338" spans="1:1" hidden="1" x14ac:dyDescent="0.2"/>
    <row r="339" spans="1:1" hidden="1" x14ac:dyDescent="0.2"/>
    <row r="340" spans="1:1" hidden="1" x14ac:dyDescent="0.2"/>
  </sheetData>
  <sheetProtection algorithmName="SHA-512" hashValue="Dmpix7jawtTS+YweMhaYFpISFlfMkt+KH4qBR+3Y/IYXa8h5JZFI62F8wUiCMAdNlgjibSjQLnGM4ihMrJ0HzA==" saltValue="JbGswbtlD4JDGxoxpfWsFw==" spinCount="100000" sheet="1" objects="1" scenarios="1"/>
  <mergeCells count="881">
    <mergeCell ref="S52:V53"/>
    <mergeCell ref="S62:V66"/>
    <mergeCell ref="C96:D96"/>
    <mergeCell ref="E96:G96"/>
    <mergeCell ref="H96:I96"/>
    <mergeCell ref="J96:L96"/>
    <mergeCell ref="M96:O96"/>
    <mergeCell ref="C93:D93"/>
    <mergeCell ref="E93:G93"/>
    <mergeCell ref="H93:I93"/>
    <mergeCell ref="J93:L93"/>
    <mergeCell ref="M93:O93"/>
    <mergeCell ref="C94:D94"/>
    <mergeCell ref="E94:G94"/>
    <mergeCell ref="H94:I94"/>
    <mergeCell ref="J94:L94"/>
    <mergeCell ref="M94:O94"/>
    <mergeCell ref="C95:D95"/>
    <mergeCell ref="E95:G95"/>
    <mergeCell ref="H95:I95"/>
    <mergeCell ref="J95:L95"/>
    <mergeCell ref="J90:L90"/>
    <mergeCell ref="M90:O90"/>
    <mergeCell ref="C91:D91"/>
    <mergeCell ref="E91:G91"/>
    <mergeCell ref="H91:I91"/>
    <mergeCell ref="J91:L91"/>
    <mergeCell ref="M91:O91"/>
    <mergeCell ref="J289:O289"/>
    <mergeCell ref="J305:O305"/>
    <mergeCell ref="M107:O107"/>
    <mergeCell ref="M106:O106"/>
    <mergeCell ref="M105:O105"/>
    <mergeCell ref="M104:O104"/>
    <mergeCell ref="E105:G105"/>
    <mergeCell ref="H105:I105"/>
    <mergeCell ref="E106:G106"/>
    <mergeCell ref="H106:I106"/>
    <mergeCell ref="E107:G107"/>
    <mergeCell ref="H107:I107"/>
    <mergeCell ref="J107:L107"/>
    <mergeCell ref="J106:L106"/>
    <mergeCell ref="J105:L105"/>
    <mergeCell ref="J104:L104"/>
    <mergeCell ref="J113:L113"/>
    <mergeCell ref="M113:O113"/>
    <mergeCell ref="E153:G153"/>
    <mergeCell ref="H153:I153"/>
    <mergeCell ref="C82:D82"/>
    <mergeCell ref="E82:G82"/>
    <mergeCell ref="H82:I82"/>
    <mergeCell ref="J82:L82"/>
    <mergeCell ref="M82:O82"/>
    <mergeCell ref="C83:D83"/>
    <mergeCell ref="E83:G83"/>
    <mergeCell ref="H83:I83"/>
    <mergeCell ref="J83:L83"/>
    <mergeCell ref="M83:O83"/>
    <mergeCell ref="C84:D84"/>
    <mergeCell ref="E84:G84"/>
    <mergeCell ref="H84:I84"/>
    <mergeCell ref="J84:L84"/>
    <mergeCell ref="M84:O84"/>
    <mergeCell ref="C85:D85"/>
    <mergeCell ref="E85:G85"/>
    <mergeCell ref="H85:I85"/>
    <mergeCell ref="J85:L85"/>
    <mergeCell ref="M85:O85"/>
    <mergeCell ref="E88:G88"/>
    <mergeCell ref="H88:I88"/>
    <mergeCell ref="J88:L88"/>
    <mergeCell ref="M88:O88"/>
    <mergeCell ref="E87:G87"/>
    <mergeCell ref="B101:P101"/>
    <mergeCell ref="E104:G104"/>
    <mergeCell ref="H104:I104"/>
    <mergeCell ref="P98:Q98"/>
    <mergeCell ref="P99:Q99"/>
    <mergeCell ref="C92:D92"/>
    <mergeCell ref="E92:G92"/>
    <mergeCell ref="H92:I92"/>
    <mergeCell ref="J92:L92"/>
    <mergeCell ref="M92:O92"/>
    <mergeCell ref="H89:I89"/>
    <mergeCell ref="J89:L89"/>
    <mergeCell ref="M89:O89"/>
    <mergeCell ref="M95:O95"/>
    <mergeCell ref="C89:D89"/>
    <mergeCell ref="E89:G89"/>
    <mergeCell ref="C90:D90"/>
    <mergeCell ref="E90:G90"/>
    <mergeCell ref="H90:I90"/>
    <mergeCell ref="C104:D104"/>
    <mergeCell ref="C86:D86"/>
    <mergeCell ref="E86:G86"/>
    <mergeCell ref="H86:I86"/>
    <mergeCell ref="J86:L86"/>
    <mergeCell ref="M86:O86"/>
    <mergeCell ref="C87:D87"/>
    <mergeCell ref="S77:V78"/>
    <mergeCell ref="S99:V99"/>
    <mergeCell ref="P77:P78"/>
    <mergeCell ref="M79:O79"/>
    <mergeCell ref="E78:G78"/>
    <mergeCell ref="H78:I78"/>
    <mergeCell ref="J77:L78"/>
    <mergeCell ref="M77:O78"/>
    <mergeCell ref="J81:L81"/>
    <mergeCell ref="J80:L80"/>
    <mergeCell ref="M81:O81"/>
    <mergeCell ref="M80:O80"/>
    <mergeCell ref="A97:O97"/>
    <mergeCell ref="H87:I87"/>
    <mergeCell ref="J87:L87"/>
    <mergeCell ref="M87:O87"/>
    <mergeCell ref="C88:D88"/>
    <mergeCell ref="B67:D67"/>
    <mergeCell ref="E67:H67"/>
    <mergeCell ref="I67:K67"/>
    <mergeCell ref="L67:Q67"/>
    <mergeCell ref="B68:D68"/>
    <mergeCell ref="E68:H68"/>
    <mergeCell ref="I68:K68"/>
    <mergeCell ref="I61:K61"/>
    <mergeCell ref="L61:Q61"/>
    <mergeCell ref="B62:D62"/>
    <mergeCell ref="E62:H62"/>
    <mergeCell ref="I62:K62"/>
    <mergeCell ref="L62:Q62"/>
    <mergeCell ref="I65:K65"/>
    <mergeCell ref="L65:Q65"/>
    <mergeCell ref="B66:D66"/>
    <mergeCell ref="E66:H66"/>
    <mergeCell ref="I66:K66"/>
    <mergeCell ref="L66:Q66"/>
    <mergeCell ref="B69:D69"/>
    <mergeCell ref="E69:H69"/>
    <mergeCell ref="I69:K69"/>
    <mergeCell ref="L69:Q69"/>
    <mergeCell ref="B70:D70"/>
    <mergeCell ref="E70:H70"/>
    <mergeCell ref="I70:K70"/>
    <mergeCell ref="L70:M70"/>
    <mergeCell ref="N70:Q70"/>
    <mergeCell ref="B76:P76"/>
    <mergeCell ref="Q77:Q78"/>
    <mergeCell ref="A98:O98"/>
    <mergeCell ref="A99:O99"/>
    <mergeCell ref="A72:Q72"/>
    <mergeCell ref="L68:Q68"/>
    <mergeCell ref="B65:D65"/>
    <mergeCell ref="E65:H65"/>
    <mergeCell ref="A73:Q73"/>
    <mergeCell ref="A74:Q74"/>
    <mergeCell ref="C80:D80"/>
    <mergeCell ref="C81:D81"/>
    <mergeCell ref="E81:G81"/>
    <mergeCell ref="E80:G80"/>
    <mergeCell ref="A77:A78"/>
    <mergeCell ref="A71:Q71"/>
    <mergeCell ref="C79:D79"/>
    <mergeCell ref="H81:I81"/>
    <mergeCell ref="H80:I80"/>
    <mergeCell ref="C77:D78"/>
    <mergeCell ref="B77:B78"/>
    <mergeCell ref="E79:G79"/>
    <mergeCell ref="H79:I79"/>
    <mergeCell ref="J79:L79"/>
    <mergeCell ref="B47:C47"/>
    <mergeCell ref="D47:E47"/>
    <mergeCell ref="F47:G47"/>
    <mergeCell ref="J47:K47"/>
    <mergeCell ref="L47:M47"/>
    <mergeCell ref="N47:O47"/>
    <mergeCell ref="L64:Q64"/>
    <mergeCell ref="B61:D61"/>
    <mergeCell ref="E61:H61"/>
    <mergeCell ref="S47:V47"/>
    <mergeCell ref="A48:Q48"/>
    <mergeCell ref="A49:Q49"/>
    <mergeCell ref="A50:Q53"/>
    <mergeCell ref="A54:Q54"/>
    <mergeCell ref="A55:Q55"/>
    <mergeCell ref="E77:I77"/>
    <mergeCell ref="A56:Q56"/>
    <mergeCell ref="B57:D57"/>
    <mergeCell ref="E57:H57"/>
    <mergeCell ref="I57:K57"/>
    <mergeCell ref="L57:Q57"/>
    <mergeCell ref="B58:D58"/>
    <mergeCell ref="E58:H58"/>
    <mergeCell ref="I58:K58"/>
    <mergeCell ref="L58:Q58"/>
    <mergeCell ref="B63:D63"/>
    <mergeCell ref="A75:Q75"/>
    <mergeCell ref="E63:H63"/>
    <mergeCell ref="I63:K63"/>
    <mergeCell ref="L63:Q63"/>
    <mergeCell ref="B64:D64"/>
    <mergeCell ref="E64:H64"/>
    <mergeCell ref="I64:K64"/>
    <mergeCell ref="S58:V59"/>
    <mergeCell ref="B59:D59"/>
    <mergeCell ref="E59:H59"/>
    <mergeCell ref="I59:K59"/>
    <mergeCell ref="L59:Q59"/>
    <mergeCell ref="B60:D60"/>
    <mergeCell ref="E60:H60"/>
    <mergeCell ref="I60:K60"/>
    <mergeCell ref="L60:Q60"/>
    <mergeCell ref="I40:K40"/>
    <mergeCell ref="L40:O40"/>
    <mergeCell ref="P40:Q40"/>
    <mergeCell ref="F41:G41"/>
    <mergeCell ref="J41:K41"/>
    <mergeCell ref="L41:M41"/>
    <mergeCell ref="N41:O41"/>
    <mergeCell ref="A42:E42"/>
    <mergeCell ref="F42:G42"/>
    <mergeCell ref="J42:K42"/>
    <mergeCell ref="L42:M42"/>
    <mergeCell ref="N42:O42"/>
    <mergeCell ref="A43:Q43"/>
    <mergeCell ref="A44:Q44"/>
    <mergeCell ref="A45:A46"/>
    <mergeCell ref="B45:E45"/>
    <mergeCell ref="F45:H45"/>
    <mergeCell ref="I45:K45"/>
    <mergeCell ref="L45:O45"/>
    <mergeCell ref="P45:Q45"/>
    <mergeCell ref="B46:C46"/>
    <mergeCell ref="D46:E46"/>
    <mergeCell ref="F46:G46"/>
    <mergeCell ref="J46:K46"/>
    <mergeCell ref="L46:M46"/>
    <mergeCell ref="N46:O46"/>
    <mergeCell ref="A15:C15"/>
    <mergeCell ref="D15:Q15"/>
    <mergeCell ref="S12:V12"/>
    <mergeCell ref="A13:C13"/>
    <mergeCell ref="D13:Q13"/>
    <mergeCell ref="S13:V13"/>
    <mergeCell ref="A14:C14"/>
    <mergeCell ref="D14:Q14"/>
    <mergeCell ref="A12:C12"/>
    <mergeCell ref="D12:Q12"/>
    <mergeCell ref="S17:V17"/>
    <mergeCell ref="A19:F19"/>
    <mergeCell ref="G19:H19"/>
    <mergeCell ref="I19:K19"/>
    <mergeCell ref="L19:N19"/>
    <mergeCell ref="O19:P19"/>
    <mergeCell ref="A20:F20"/>
    <mergeCell ref="G20:H20"/>
    <mergeCell ref="I20:K20"/>
    <mergeCell ref="L20:N20"/>
    <mergeCell ref="O20:P20"/>
    <mergeCell ref="P17:Q17"/>
    <mergeCell ref="A1:Q1"/>
    <mergeCell ref="A2:Q2"/>
    <mergeCell ref="A3:C3"/>
    <mergeCell ref="D3:Q3"/>
    <mergeCell ref="A9:Q9"/>
    <mergeCell ref="A10:C10"/>
    <mergeCell ref="D10:Q10"/>
    <mergeCell ref="A11:C11"/>
    <mergeCell ref="D11:Q11"/>
    <mergeCell ref="A4:C4"/>
    <mergeCell ref="D4:Q4"/>
    <mergeCell ref="A5:C5"/>
    <mergeCell ref="D5:Q5"/>
    <mergeCell ref="A6:C6"/>
    <mergeCell ref="D6:Q6"/>
    <mergeCell ref="S6:V6"/>
    <mergeCell ref="A7:C7"/>
    <mergeCell ref="D7:Q7"/>
    <mergeCell ref="S7:V7"/>
    <mergeCell ref="A8:C8"/>
    <mergeCell ref="D8:Q8"/>
    <mergeCell ref="S8:V8"/>
    <mergeCell ref="Q102:Q103"/>
    <mergeCell ref="S102:V103"/>
    <mergeCell ref="H103:I103"/>
    <mergeCell ref="A100:Q100"/>
    <mergeCell ref="A16:C16"/>
    <mergeCell ref="D16:Q16"/>
    <mergeCell ref="A17:K17"/>
    <mergeCell ref="L17:O17"/>
    <mergeCell ref="A21:Q21"/>
    <mergeCell ref="B22:Q22"/>
    <mergeCell ref="A23:Q23"/>
    <mergeCell ref="A24:Q24"/>
    <mergeCell ref="A25:Q25"/>
    <mergeCell ref="A18:K18"/>
    <mergeCell ref="L18:O18"/>
    <mergeCell ref="P18:Q18"/>
    <mergeCell ref="S20:V20"/>
    <mergeCell ref="A33:Q33"/>
    <mergeCell ref="A34:Q36"/>
    <mergeCell ref="A37:Q37"/>
    <mergeCell ref="A38:Q38"/>
    <mergeCell ref="A39:Q39"/>
    <mergeCell ref="A26:Q26"/>
    <mergeCell ref="A27:Q27"/>
    <mergeCell ref="A28:Q28"/>
    <mergeCell ref="A29:Q29"/>
    <mergeCell ref="A30:Q30"/>
    <mergeCell ref="A31:Q31"/>
    <mergeCell ref="A32:Q32"/>
    <mergeCell ref="S42:V42"/>
    <mergeCell ref="A40:E41"/>
    <mergeCell ref="F40:H40"/>
    <mergeCell ref="C108:D108"/>
    <mergeCell ref="E108:G108"/>
    <mergeCell ref="H108:I108"/>
    <mergeCell ref="J108:L108"/>
    <mergeCell ref="M108:O108"/>
    <mergeCell ref="C109:D109"/>
    <mergeCell ref="E109:G109"/>
    <mergeCell ref="H109:I109"/>
    <mergeCell ref="J109:L109"/>
    <mergeCell ref="M109:O109"/>
    <mergeCell ref="A102:A103"/>
    <mergeCell ref="B102:B103"/>
    <mergeCell ref="C102:D103"/>
    <mergeCell ref="E102:I102"/>
    <mergeCell ref="J102:L103"/>
    <mergeCell ref="M102:O103"/>
    <mergeCell ref="P102:P103"/>
    <mergeCell ref="E103:G103"/>
    <mergeCell ref="C107:D107"/>
    <mergeCell ref="C106:D106"/>
    <mergeCell ref="C105:D105"/>
    <mergeCell ref="C110:D110"/>
    <mergeCell ref="E110:G110"/>
    <mergeCell ref="H110:I110"/>
    <mergeCell ref="J110:L110"/>
    <mergeCell ref="M110:O110"/>
    <mergeCell ref="C111:D111"/>
    <mergeCell ref="E111:G111"/>
    <mergeCell ref="H111:I111"/>
    <mergeCell ref="J111:L111"/>
    <mergeCell ref="M111:O111"/>
    <mergeCell ref="C112:D112"/>
    <mergeCell ref="E112:G112"/>
    <mergeCell ref="H112:I112"/>
    <mergeCell ref="J112:L112"/>
    <mergeCell ref="M112:O112"/>
    <mergeCell ref="C113:D113"/>
    <mergeCell ref="E113:G113"/>
    <mergeCell ref="H113:I113"/>
    <mergeCell ref="C116:D116"/>
    <mergeCell ref="E116:G116"/>
    <mergeCell ref="H116:I116"/>
    <mergeCell ref="J116:L116"/>
    <mergeCell ref="M116:O116"/>
    <mergeCell ref="C117:D117"/>
    <mergeCell ref="E117:G117"/>
    <mergeCell ref="H117:I117"/>
    <mergeCell ref="J117:L117"/>
    <mergeCell ref="M117:O117"/>
    <mergeCell ref="C114:D114"/>
    <mergeCell ref="E114:G114"/>
    <mergeCell ref="H114:I114"/>
    <mergeCell ref="J114:L114"/>
    <mergeCell ref="M114:O114"/>
    <mergeCell ref="C115:D115"/>
    <mergeCell ref="E115:G115"/>
    <mergeCell ref="H115:I115"/>
    <mergeCell ref="J115:L115"/>
    <mergeCell ref="M115:O115"/>
    <mergeCell ref="C120:D120"/>
    <mergeCell ref="E120:G120"/>
    <mergeCell ref="H120:I120"/>
    <mergeCell ref="J120:L120"/>
    <mergeCell ref="M120:O120"/>
    <mergeCell ref="C118:D118"/>
    <mergeCell ref="E118:G118"/>
    <mergeCell ref="H118:I118"/>
    <mergeCell ref="J118:L118"/>
    <mergeCell ref="M118:O118"/>
    <mergeCell ref="C119:D119"/>
    <mergeCell ref="E119:G119"/>
    <mergeCell ref="H119:I119"/>
    <mergeCell ref="J119:L119"/>
    <mergeCell ref="M119:O119"/>
    <mergeCell ref="C121:D121"/>
    <mergeCell ref="E121:G121"/>
    <mergeCell ref="H121:I121"/>
    <mergeCell ref="J121:L121"/>
    <mergeCell ref="M121:O121"/>
    <mergeCell ref="Q127:Q128"/>
    <mergeCell ref="S127:V128"/>
    <mergeCell ref="E128:G128"/>
    <mergeCell ref="H128:I128"/>
    <mergeCell ref="A122:O122"/>
    <mergeCell ref="A123:O123"/>
    <mergeCell ref="P123:Q123"/>
    <mergeCell ref="A124:O124"/>
    <mergeCell ref="P124:Q124"/>
    <mergeCell ref="S124:V124"/>
    <mergeCell ref="B126:P126"/>
    <mergeCell ref="A127:A128"/>
    <mergeCell ref="B127:B128"/>
    <mergeCell ref="C127:D128"/>
    <mergeCell ref="E127:I127"/>
    <mergeCell ref="J127:L128"/>
    <mergeCell ref="M127:O128"/>
    <mergeCell ref="P127:P128"/>
    <mergeCell ref="A125:Q125"/>
    <mergeCell ref="C129:D129"/>
    <mergeCell ref="E129:G129"/>
    <mergeCell ref="H129:I129"/>
    <mergeCell ref="J129:L129"/>
    <mergeCell ref="M129:O129"/>
    <mergeCell ref="C130:D130"/>
    <mergeCell ref="E130:G130"/>
    <mergeCell ref="H130:I130"/>
    <mergeCell ref="J130:L130"/>
    <mergeCell ref="M130:O130"/>
    <mergeCell ref="C133:D133"/>
    <mergeCell ref="E133:G133"/>
    <mergeCell ref="H133:I133"/>
    <mergeCell ref="J133:L133"/>
    <mergeCell ref="M133:O133"/>
    <mergeCell ref="C134:D134"/>
    <mergeCell ref="E134:G134"/>
    <mergeCell ref="H134:I134"/>
    <mergeCell ref="J134:L134"/>
    <mergeCell ref="M134:O134"/>
    <mergeCell ref="C131:D131"/>
    <mergeCell ref="E131:G131"/>
    <mergeCell ref="H131:I131"/>
    <mergeCell ref="J131:L131"/>
    <mergeCell ref="M131:O131"/>
    <mergeCell ref="C132:D132"/>
    <mergeCell ref="E132:G132"/>
    <mergeCell ref="H132:I132"/>
    <mergeCell ref="J132:L132"/>
    <mergeCell ref="M132:O132"/>
    <mergeCell ref="C137:D137"/>
    <mergeCell ref="E137:G137"/>
    <mergeCell ref="H137:I137"/>
    <mergeCell ref="J137:L137"/>
    <mergeCell ref="M137:O137"/>
    <mergeCell ref="C138:D138"/>
    <mergeCell ref="E138:G138"/>
    <mergeCell ref="H138:I138"/>
    <mergeCell ref="J138:L138"/>
    <mergeCell ref="M138:O138"/>
    <mergeCell ref="C135:D135"/>
    <mergeCell ref="E135:G135"/>
    <mergeCell ref="H135:I135"/>
    <mergeCell ref="J135:L135"/>
    <mergeCell ref="M135:O135"/>
    <mergeCell ref="C136:D136"/>
    <mergeCell ref="E136:G136"/>
    <mergeCell ref="H136:I136"/>
    <mergeCell ref="J136:L136"/>
    <mergeCell ref="M136:O136"/>
    <mergeCell ref="C141:D141"/>
    <mergeCell ref="E141:G141"/>
    <mergeCell ref="H141:I141"/>
    <mergeCell ref="J141:L141"/>
    <mergeCell ref="M141:O141"/>
    <mergeCell ref="C142:D142"/>
    <mergeCell ref="E142:G142"/>
    <mergeCell ref="H142:I142"/>
    <mergeCell ref="J142:L142"/>
    <mergeCell ref="M142:O142"/>
    <mergeCell ref="C139:D139"/>
    <mergeCell ref="E139:G139"/>
    <mergeCell ref="H139:I139"/>
    <mergeCell ref="J139:L139"/>
    <mergeCell ref="M139:O139"/>
    <mergeCell ref="C140:D140"/>
    <mergeCell ref="E140:G140"/>
    <mergeCell ref="H140:I140"/>
    <mergeCell ref="J140:L140"/>
    <mergeCell ref="M140:O140"/>
    <mergeCell ref="C145:D145"/>
    <mergeCell ref="E145:G145"/>
    <mergeCell ref="H145:I145"/>
    <mergeCell ref="J145:L145"/>
    <mergeCell ref="M145:O145"/>
    <mergeCell ref="C143:D143"/>
    <mergeCell ref="E143:G143"/>
    <mergeCell ref="H143:I143"/>
    <mergeCell ref="J143:L143"/>
    <mergeCell ref="M143:O143"/>
    <mergeCell ref="C144:D144"/>
    <mergeCell ref="E144:G144"/>
    <mergeCell ref="H144:I144"/>
    <mergeCell ref="J144:L144"/>
    <mergeCell ref="M144:O144"/>
    <mergeCell ref="C146:D146"/>
    <mergeCell ref="E146:G146"/>
    <mergeCell ref="H146:I146"/>
    <mergeCell ref="J146:L146"/>
    <mergeCell ref="M146:O146"/>
    <mergeCell ref="Q152:Q153"/>
    <mergeCell ref="S152:V153"/>
    <mergeCell ref="A147:O147"/>
    <mergeCell ref="A148:O148"/>
    <mergeCell ref="P148:Q148"/>
    <mergeCell ref="A149:O149"/>
    <mergeCell ref="P149:Q149"/>
    <mergeCell ref="S149:V149"/>
    <mergeCell ref="B151:P151"/>
    <mergeCell ref="A152:A153"/>
    <mergeCell ref="B152:B153"/>
    <mergeCell ref="C152:D153"/>
    <mergeCell ref="E152:I152"/>
    <mergeCell ref="J152:L153"/>
    <mergeCell ref="M152:O153"/>
    <mergeCell ref="P152:P153"/>
    <mergeCell ref="A150:Q150"/>
    <mergeCell ref="C154:D154"/>
    <mergeCell ref="E154:G154"/>
    <mergeCell ref="H154:I154"/>
    <mergeCell ref="J154:L154"/>
    <mergeCell ref="M154:O154"/>
    <mergeCell ref="C155:D155"/>
    <mergeCell ref="E155:G155"/>
    <mergeCell ref="H155:I155"/>
    <mergeCell ref="J155:L155"/>
    <mergeCell ref="M155:O155"/>
    <mergeCell ref="C158:D158"/>
    <mergeCell ref="E158:G158"/>
    <mergeCell ref="H158:I158"/>
    <mergeCell ref="J158:L158"/>
    <mergeCell ref="M158:O158"/>
    <mergeCell ref="C159:D159"/>
    <mergeCell ref="E159:G159"/>
    <mergeCell ref="H159:I159"/>
    <mergeCell ref="J159:L159"/>
    <mergeCell ref="M159:O159"/>
    <mergeCell ref="C156:D156"/>
    <mergeCell ref="E156:G156"/>
    <mergeCell ref="H156:I156"/>
    <mergeCell ref="J156:L156"/>
    <mergeCell ref="M156:O156"/>
    <mergeCell ref="C157:D157"/>
    <mergeCell ref="E157:G157"/>
    <mergeCell ref="H157:I157"/>
    <mergeCell ref="J157:L157"/>
    <mergeCell ref="M157:O157"/>
    <mergeCell ref="C162:D162"/>
    <mergeCell ref="E162:G162"/>
    <mergeCell ref="H162:I162"/>
    <mergeCell ref="J162:L162"/>
    <mergeCell ref="M162:O162"/>
    <mergeCell ref="C163:D163"/>
    <mergeCell ref="E163:G163"/>
    <mergeCell ref="H163:I163"/>
    <mergeCell ref="J163:L163"/>
    <mergeCell ref="M163:O163"/>
    <mergeCell ref="C160:D160"/>
    <mergeCell ref="E160:G160"/>
    <mergeCell ref="H160:I160"/>
    <mergeCell ref="J160:L160"/>
    <mergeCell ref="M160:O160"/>
    <mergeCell ref="C161:D161"/>
    <mergeCell ref="E161:G161"/>
    <mergeCell ref="H161:I161"/>
    <mergeCell ref="J161:L161"/>
    <mergeCell ref="M161:O161"/>
    <mergeCell ref="C166:D166"/>
    <mergeCell ref="E166:G166"/>
    <mergeCell ref="H166:I166"/>
    <mergeCell ref="J166:L166"/>
    <mergeCell ref="M166:O166"/>
    <mergeCell ref="C167:D167"/>
    <mergeCell ref="E167:G167"/>
    <mergeCell ref="H167:I167"/>
    <mergeCell ref="J167:L167"/>
    <mergeCell ref="M167:O167"/>
    <mergeCell ref="C164:D164"/>
    <mergeCell ref="E164:G164"/>
    <mergeCell ref="H164:I164"/>
    <mergeCell ref="J164:L164"/>
    <mergeCell ref="M164:O164"/>
    <mergeCell ref="C165:D165"/>
    <mergeCell ref="E165:G165"/>
    <mergeCell ref="H165:I165"/>
    <mergeCell ref="J165:L165"/>
    <mergeCell ref="M165:O165"/>
    <mergeCell ref="C170:D170"/>
    <mergeCell ref="E170:G170"/>
    <mergeCell ref="H170:I170"/>
    <mergeCell ref="J170:L170"/>
    <mergeCell ref="M170:O170"/>
    <mergeCell ref="C168:D168"/>
    <mergeCell ref="E168:G168"/>
    <mergeCell ref="H168:I168"/>
    <mergeCell ref="J168:L168"/>
    <mergeCell ref="M168:O168"/>
    <mergeCell ref="C169:D169"/>
    <mergeCell ref="E169:G169"/>
    <mergeCell ref="H169:I169"/>
    <mergeCell ref="J169:L169"/>
    <mergeCell ref="M169:O169"/>
    <mergeCell ref="C171:D171"/>
    <mergeCell ref="E171:G171"/>
    <mergeCell ref="H171:I171"/>
    <mergeCell ref="J171:L171"/>
    <mergeCell ref="M171:O171"/>
    <mergeCell ref="Q177:Q178"/>
    <mergeCell ref="S177:V178"/>
    <mergeCell ref="E178:G178"/>
    <mergeCell ref="H178:I178"/>
    <mergeCell ref="A172:O172"/>
    <mergeCell ref="A173:O173"/>
    <mergeCell ref="P173:Q173"/>
    <mergeCell ref="A174:O174"/>
    <mergeCell ref="P174:Q174"/>
    <mergeCell ref="S174:V174"/>
    <mergeCell ref="B176:P176"/>
    <mergeCell ref="A175:Q175"/>
    <mergeCell ref="A177:A178"/>
    <mergeCell ref="B177:B178"/>
    <mergeCell ref="C177:D178"/>
    <mergeCell ref="E177:I177"/>
    <mergeCell ref="J177:L178"/>
    <mergeCell ref="M177:O178"/>
    <mergeCell ref="P177:P178"/>
    <mergeCell ref="C179:D179"/>
    <mergeCell ref="E179:G179"/>
    <mergeCell ref="H179:I179"/>
    <mergeCell ref="J179:L179"/>
    <mergeCell ref="M179:O179"/>
    <mergeCell ref="C180:D180"/>
    <mergeCell ref="E180:G180"/>
    <mergeCell ref="H180:I180"/>
    <mergeCell ref="J180:L180"/>
    <mergeCell ref="M180:O180"/>
    <mergeCell ref="C183:D183"/>
    <mergeCell ref="E183:G183"/>
    <mergeCell ref="H183:I183"/>
    <mergeCell ref="J183:L183"/>
    <mergeCell ref="M183:O183"/>
    <mergeCell ref="C184:D184"/>
    <mergeCell ref="E184:G184"/>
    <mergeCell ref="H184:I184"/>
    <mergeCell ref="J184:L184"/>
    <mergeCell ref="M184:O184"/>
    <mergeCell ref="C181:D181"/>
    <mergeCell ref="E181:G181"/>
    <mergeCell ref="H181:I181"/>
    <mergeCell ref="J181:L181"/>
    <mergeCell ref="M181:O181"/>
    <mergeCell ref="C182:D182"/>
    <mergeCell ref="E182:G182"/>
    <mergeCell ref="H182:I182"/>
    <mergeCell ref="J182:L182"/>
    <mergeCell ref="M182:O182"/>
    <mergeCell ref="C187:D187"/>
    <mergeCell ref="E187:G187"/>
    <mergeCell ref="H187:I187"/>
    <mergeCell ref="J187:L187"/>
    <mergeCell ref="M187:O187"/>
    <mergeCell ref="C188:D188"/>
    <mergeCell ref="E188:G188"/>
    <mergeCell ref="H188:I188"/>
    <mergeCell ref="J188:L188"/>
    <mergeCell ref="M188:O188"/>
    <mergeCell ref="C185:D185"/>
    <mergeCell ref="E185:G185"/>
    <mergeCell ref="H185:I185"/>
    <mergeCell ref="J185:L185"/>
    <mergeCell ref="M185:O185"/>
    <mergeCell ref="C186:D186"/>
    <mergeCell ref="E186:G186"/>
    <mergeCell ref="H186:I186"/>
    <mergeCell ref="J186:L186"/>
    <mergeCell ref="M186:O186"/>
    <mergeCell ref="C191:D191"/>
    <mergeCell ref="E191:G191"/>
    <mergeCell ref="H191:I191"/>
    <mergeCell ref="J191:L191"/>
    <mergeCell ref="M191:O191"/>
    <mergeCell ref="C192:D192"/>
    <mergeCell ref="E192:G192"/>
    <mergeCell ref="H192:I192"/>
    <mergeCell ref="J192:L192"/>
    <mergeCell ref="M192:O192"/>
    <mergeCell ref="C189:D189"/>
    <mergeCell ref="E189:G189"/>
    <mergeCell ref="H189:I189"/>
    <mergeCell ref="J189:L189"/>
    <mergeCell ref="M189:O189"/>
    <mergeCell ref="C190:D190"/>
    <mergeCell ref="E190:G190"/>
    <mergeCell ref="H190:I190"/>
    <mergeCell ref="J190:L190"/>
    <mergeCell ref="M190:O190"/>
    <mergeCell ref="C195:D195"/>
    <mergeCell ref="E195:G195"/>
    <mergeCell ref="H195:I195"/>
    <mergeCell ref="J195:L195"/>
    <mergeCell ref="M195:O195"/>
    <mergeCell ref="C193:D193"/>
    <mergeCell ref="E193:G193"/>
    <mergeCell ref="H193:I193"/>
    <mergeCell ref="J193:L193"/>
    <mergeCell ref="M193:O193"/>
    <mergeCell ref="C194:D194"/>
    <mergeCell ref="E194:G194"/>
    <mergeCell ref="H194:I194"/>
    <mergeCell ref="J194:L194"/>
    <mergeCell ref="M194:O194"/>
    <mergeCell ref="C196:D196"/>
    <mergeCell ref="E196:G196"/>
    <mergeCell ref="H196:I196"/>
    <mergeCell ref="J196:L196"/>
    <mergeCell ref="M196:O196"/>
    <mergeCell ref="Q202:Q203"/>
    <mergeCell ref="S202:V203"/>
    <mergeCell ref="E203:G203"/>
    <mergeCell ref="H203:I203"/>
    <mergeCell ref="A197:O197"/>
    <mergeCell ref="A198:O198"/>
    <mergeCell ref="P198:Q198"/>
    <mergeCell ref="A199:O199"/>
    <mergeCell ref="P199:Q199"/>
    <mergeCell ref="S199:V199"/>
    <mergeCell ref="B201:P201"/>
    <mergeCell ref="A200:Q200"/>
    <mergeCell ref="A202:A203"/>
    <mergeCell ref="B202:B203"/>
    <mergeCell ref="C202:D203"/>
    <mergeCell ref="E202:I202"/>
    <mergeCell ref="J202:L203"/>
    <mergeCell ref="M202:O203"/>
    <mergeCell ref="P202:P203"/>
    <mergeCell ref="C204:D204"/>
    <mergeCell ref="E204:G204"/>
    <mergeCell ref="H204:I204"/>
    <mergeCell ref="J204:L204"/>
    <mergeCell ref="M204:O204"/>
    <mergeCell ref="C205:D205"/>
    <mergeCell ref="E205:G205"/>
    <mergeCell ref="H205:I205"/>
    <mergeCell ref="J205:L205"/>
    <mergeCell ref="M205:O205"/>
    <mergeCell ref="C208:D208"/>
    <mergeCell ref="E208:G208"/>
    <mergeCell ref="H208:I208"/>
    <mergeCell ref="J208:L208"/>
    <mergeCell ref="M208:O208"/>
    <mergeCell ref="C209:D209"/>
    <mergeCell ref="E209:G209"/>
    <mergeCell ref="H209:I209"/>
    <mergeCell ref="J209:L209"/>
    <mergeCell ref="M209:O209"/>
    <mergeCell ref="C206:D206"/>
    <mergeCell ref="E206:G206"/>
    <mergeCell ref="H206:I206"/>
    <mergeCell ref="J206:L206"/>
    <mergeCell ref="M206:O206"/>
    <mergeCell ref="C207:D207"/>
    <mergeCell ref="E207:G207"/>
    <mergeCell ref="H207:I207"/>
    <mergeCell ref="J207:L207"/>
    <mergeCell ref="M207:O207"/>
    <mergeCell ref="C212:D212"/>
    <mergeCell ref="E212:G212"/>
    <mergeCell ref="H212:I212"/>
    <mergeCell ref="J212:L212"/>
    <mergeCell ref="M212:O212"/>
    <mergeCell ref="C213:D213"/>
    <mergeCell ref="E213:G213"/>
    <mergeCell ref="H213:I213"/>
    <mergeCell ref="J213:L213"/>
    <mergeCell ref="M213:O213"/>
    <mergeCell ref="C210:D210"/>
    <mergeCell ref="E210:G210"/>
    <mergeCell ref="H210:I210"/>
    <mergeCell ref="J210:L210"/>
    <mergeCell ref="M210:O210"/>
    <mergeCell ref="C211:D211"/>
    <mergeCell ref="E211:G211"/>
    <mergeCell ref="H211:I211"/>
    <mergeCell ref="J211:L211"/>
    <mergeCell ref="M211:O211"/>
    <mergeCell ref="C216:D216"/>
    <mergeCell ref="E216:G216"/>
    <mergeCell ref="H216:I216"/>
    <mergeCell ref="J216:L216"/>
    <mergeCell ref="M216:O216"/>
    <mergeCell ref="C217:D217"/>
    <mergeCell ref="E217:G217"/>
    <mergeCell ref="H217:I217"/>
    <mergeCell ref="J217:L217"/>
    <mergeCell ref="M217:O217"/>
    <mergeCell ref="C214:D214"/>
    <mergeCell ref="E214:G214"/>
    <mergeCell ref="H214:I214"/>
    <mergeCell ref="J214:L214"/>
    <mergeCell ref="M214:O214"/>
    <mergeCell ref="C215:D215"/>
    <mergeCell ref="E215:G215"/>
    <mergeCell ref="H215:I215"/>
    <mergeCell ref="J215:L215"/>
    <mergeCell ref="M215:O215"/>
    <mergeCell ref="C218:D218"/>
    <mergeCell ref="E218:G218"/>
    <mergeCell ref="H218:I218"/>
    <mergeCell ref="J218:L218"/>
    <mergeCell ref="M218:O218"/>
    <mergeCell ref="C219:D219"/>
    <mergeCell ref="E219:G219"/>
    <mergeCell ref="H219:I219"/>
    <mergeCell ref="J219:L219"/>
    <mergeCell ref="M219:O219"/>
    <mergeCell ref="C220:D220"/>
    <mergeCell ref="E220:G220"/>
    <mergeCell ref="H220:I220"/>
    <mergeCell ref="J220:L220"/>
    <mergeCell ref="M220:O220"/>
    <mergeCell ref="C221:D221"/>
    <mergeCell ref="E221:G221"/>
    <mergeCell ref="H221:I221"/>
    <mergeCell ref="J221:L221"/>
    <mergeCell ref="M221:O221"/>
    <mergeCell ref="A222:O222"/>
    <mergeCell ref="A223:O223"/>
    <mergeCell ref="P223:Q223"/>
    <mergeCell ref="P224:Q224"/>
    <mergeCell ref="S224:V224"/>
    <mergeCell ref="A224:O224"/>
    <mergeCell ref="B255:G255"/>
    <mergeCell ref="I255:P255"/>
    <mergeCell ref="P225:Q225"/>
    <mergeCell ref="P226:Q226"/>
    <mergeCell ref="A225:O225"/>
    <mergeCell ref="A226:O226"/>
    <mergeCell ref="B242:H242"/>
    <mergeCell ref="B239:G239"/>
    <mergeCell ref="I240:P240"/>
    <mergeCell ref="I239:P239"/>
    <mergeCell ref="B243:H243"/>
    <mergeCell ref="B240:D240"/>
    <mergeCell ref="E240:G240"/>
    <mergeCell ref="J241:O241"/>
    <mergeCell ref="B290:H290"/>
    <mergeCell ref="B291:H291"/>
    <mergeCell ref="B320:D320"/>
    <mergeCell ref="E320:G320"/>
    <mergeCell ref="I320:P320"/>
    <mergeCell ref="B322:H322"/>
    <mergeCell ref="B323:H323"/>
    <mergeCell ref="B303:G303"/>
    <mergeCell ref="I303:P303"/>
    <mergeCell ref="B304:D304"/>
    <mergeCell ref="E304:G304"/>
    <mergeCell ref="I304:P304"/>
    <mergeCell ref="B306:H306"/>
    <mergeCell ref="B307:H307"/>
    <mergeCell ref="B319:G319"/>
    <mergeCell ref="I319:P319"/>
    <mergeCell ref="J321:O321"/>
    <mergeCell ref="I256:P256"/>
    <mergeCell ref="B258:H258"/>
    <mergeCell ref="B259:H259"/>
    <mergeCell ref="B271:G271"/>
    <mergeCell ref="B274:H274"/>
    <mergeCell ref="B275:H275"/>
    <mergeCell ref="B287:G287"/>
    <mergeCell ref="I287:P287"/>
    <mergeCell ref="B288:D288"/>
    <mergeCell ref="E288:G288"/>
    <mergeCell ref="I288:P288"/>
    <mergeCell ref="I271:P271"/>
    <mergeCell ref="B272:D272"/>
    <mergeCell ref="E272:G272"/>
    <mergeCell ref="I272:P272"/>
    <mergeCell ref="B256:D256"/>
    <mergeCell ref="E256:G256"/>
    <mergeCell ref="J257:O257"/>
    <mergeCell ref="J273:O273"/>
  </mergeCells>
  <conditionalFormatting sqref="L70">
    <cfRule type="containsErrors" dxfId="18" priority="23" stopIfTrue="1">
      <formula>ISERROR(L70)</formula>
    </cfRule>
    <cfRule type="cellIs" dxfId="17" priority="24" stopIfTrue="1" operator="lessThanOrEqual">
      <formula>5%</formula>
    </cfRule>
    <cfRule type="cellIs" dxfId="16" priority="25" stopIfTrue="1" operator="greaterThan">
      <formula>5%</formula>
    </cfRule>
  </conditionalFormatting>
  <conditionalFormatting sqref="O20:P20">
    <cfRule type="expression" dxfId="15" priority="36" stopIfTrue="1">
      <formula>#REF!=0</formula>
    </cfRule>
    <cfRule type="expression" dxfId="14" priority="37" stopIfTrue="1">
      <formula>O20=I20</formula>
    </cfRule>
    <cfRule type="expression" dxfId="13" priority="38" stopIfTrue="1">
      <formula>O20&lt;I20</formula>
    </cfRule>
    <cfRule type="expression" dxfId="12" priority="39" stopIfTrue="1">
      <formula>O20&gt;I20</formula>
    </cfRule>
  </conditionalFormatting>
  <conditionalFormatting sqref="P99:Q99">
    <cfRule type="cellIs" dxfId="11" priority="17" operator="greaterThanOrEqual">
      <formula>0</formula>
    </cfRule>
  </conditionalFormatting>
  <conditionalFormatting sqref="P124:Q124">
    <cfRule type="cellIs" dxfId="10" priority="5" operator="greaterThanOrEqual">
      <formula>0</formula>
    </cfRule>
  </conditionalFormatting>
  <conditionalFormatting sqref="P149:Q149">
    <cfRule type="cellIs" dxfId="9" priority="4" operator="greaterThanOrEqual">
      <formula>0</formula>
    </cfRule>
  </conditionalFormatting>
  <conditionalFormatting sqref="P174:Q174">
    <cfRule type="cellIs" dxfId="8" priority="3" operator="greaterThanOrEqual">
      <formula>0</formula>
    </cfRule>
  </conditionalFormatting>
  <conditionalFormatting sqref="P199:Q199">
    <cfRule type="cellIs" dxfId="7" priority="2" operator="greaterThanOrEqual">
      <formula>0</formula>
    </cfRule>
  </conditionalFormatting>
  <conditionalFormatting sqref="P224:Q224">
    <cfRule type="cellIs" dxfId="6" priority="1" operator="greaterThanOrEqual">
      <formula>0</formula>
    </cfRule>
  </conditionalFormatting>
  <conditionalFormatting sqref="P226:Q231">
    <cfRule type="cellIs" dxfId="5" priority="6" operator="greaterThanOrEqual">
      <formula>0</formula>
    </cfRule>
  </conditionalFormatting>
  <conditionalFormatting sqref="Q20">
    <cfRule type="expression" dxfId="4" priority="18" stopIfTrue="1">
      <formula>Q20=0</formula>
    </cfRule>
    <cfRule type="expression" dxfId="3" priority="19" stopIfTrue="1">
      <formula>G20=0</formula>
    </cfRule>
    <cfRule type="expression" dxfId="2" priority="20" stopIfTrue="1">
      <formula>Q20&gt;L20</formula>
    </cfRule>
    <cfRule type="expression" dxfId="1" priority="21" stopIfTrue="1">
      <formula>Q20=L20</formula>
    </cfRule>
    <cfRule type="expression" dxfId="0" priority="22" stopIfTrue="1">
      <formula>Q20&lt;L20</formula>
    </cfRule>
  </conditionalFormatting>
  <dataValidations count="1">
    <dataValidation type="list" allowBlank="1" showInputMessage="1" showErrorMessage="1" errorTitle="vyberte pouze ze seznamu" sqref="B79:B96 B104:B121 B129:B146 B154:B171 B179:B196 B204:B221" xr:uid="{6F5D747F-2BF8-4292-A9E0-5FE3E2AF7CA5}">
      <formula1>$A$335:$A$337</formula1>
    </dataValidation>
  </dataValidations>
  <pageMargins left="0.25" right="0.25" top="0.75" bottom="0.75" header="0.3" footer="0.3"/>
  <pageSetup paperSize="9" scale="93" orientation="portrait" horizontalDpi="0" verticalDpi="0" r:id="rId1"/>
  <headerFooter>
    <oddHeader>&amp;L&amp;G&amp;R&amp;G</oddHeader>
    <oddFooter>&amp;R&amp;P/5</oddFooter>
  </headerFooter>
  <rowBreaks count="4" manualBreakCount="4">
    <brk id="36" max="16" man="1"/>
    <brk id="72" max="16" man="1"/>
    <brk id="124" max="16" man="1"/>
    <brk id="174" max="16" man="1"/>
  </rowBreaks>
  <colBreaks count="1" manualBreakCount="1">
    <brk id="22" max="1048575" man="1"/>
  </colBreaks>
  <ignoredErrors>
    <ignoredError sqref="L70" evalError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Plšková Lenka Ing.</dc:creator>
  <cp:lastModifiedBy>Plšková Lenka Ing.</cp:lastModifiedBy>
  <cp:lastPrinted>2026-01-19T06:24:15Z</cp:lastPrinted>
  <dcterms:created xsi:type="dcterms:W3CDTF">2015-06-05T18:19:34Z</dcterms:created>
  <dcterms:modified xsi:type="dcterms:W3CDTF">2026-05-05T11:31:52Z</dcterms:modified>
</cp:coreProperties>
</file>