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836\Desktop\"/>
    </mc:Choice>
  </mc:AlternateContent>
  <xr:revisionPtr revIDLastSave="0" documentId="8_{FB56A1F5-4349-4642-AD2E-92BF12D615B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ok 2022_2023" sheetId="1" r:id="rId1"/>
    <sheet name="rok 2023_2024" sheetId="2" r:id="rId2"/>
    <sheet name="rok 2024_2025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7" i="3" l="1"/>
  <c r="R16" i="3"/>
  <c r="R15" i="3"/>
  <c r="R14" i="3"/>
  <c r="R13" i="3"/>
  <c r="R12" i="3"/>
  <c r="R11" i="3"/>
  <c r="R10" i="3"/>
  <c r="R9" i="3"/>
  <c r="R8" i="3"/>
  <c r="R7" i="3"/>
  <c r="R6" i="3"/>
  <c r="R5" i="3"/>
  <c r="R4" i="3"/>
  <c r="R18" i="3" l="1"/>
  <c r="R18" i="2"/>
  <c r="O11" i="2"/>
  <c r="R17" i="2"/>
  <c r="R16" i="2"/>
  <c r="R15" i="2"/>
  <c r="R14" i="2"/>
  <c r="R13" i="2"/>
  <c r="R12" i="2"/>
  <c r="R11" i="2"/>
  <c r="R10" i="2"/>
  <c r="R9" i="2"/>
  <c r="R8" i="2"/>
  <c r="R7" i="2"/>
  <c r="R6" i="2"/>
  <c r="R5" i="2"/>
  <c r="R4" i="2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17" i="1" s="1"/>
  <c r="P18" i="3"/>
  <c r="O18" i="3"/>
  <c r="N18" i="3"/>
  <c r="M18" i="3"/>
  <c r="L18" i="3"/>
  <c r="K18" i="3"/>
  <c r="I18" i="3"/>
  <c r="H18" i="3"/>
  <c r="G18" i="3"/>
  <c r="F18" i="3"/>
  <c r="E18" i="3"/>
  <c r="D18" i="3"/>
  <c r="N18" i="2" l="1"/>
  <c r="M18" i="2"/>
  <c r="L18" i="2"/>
  <c r="K18" i="2"/>
  <c r="P18" i="2"/>
  <c r="O18" i="2"/>
  <c r="I18" i="2" l="1"/>
  <c r="H18" i="2"/>
  <c r="G18" i="2"/>
  <c r="F18" i="2"/>
  <c r="E18" i="2"/>
  <c r="D18" i="2"/>
  <c r="I17" i="1"/>
  <c r="H17" i="1"/>
  <c r="G17" i="1"/>
  <c r="F17" i="1"/>
  <c r="E17" i="1"/>
  <c r="D17" i="1"/>
  <c r="O10" i="1" l="1"/>
  <c r="N10" i="1"/>
  <c r="M10" i="1"/>
  <c r="K10" i="1"/>
  <c r="P17" i="1" l="1"/>
  <c r="O17" i="1"/>
  <c r="N17" i="1"/>
  <c r="M17" i="1"/>
  <c r="L17" i="1"/>
  <c r="K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Jarkovský Václav Ing.</author>
  </authors>
  <commentList>
    <comment ref="I8" authorId="0" shapeId="0" xr:uid="{8207E686-EDDF-4979-A734-40481412CDD0}">
      <text>
        <r>
          <rPr>
            <sz val="9"/>
            <color indexed="81"/>
            <rFont val="Tahoma"/>
            <family val="2"/>
            <charset val="238"/>
          </rPr>
          <t xml:space="preserve">dle info školy jde o nadúvazky
</t>
        </r>
      </text>
    </comment>
    <comment ref="P8" authorId="0" shapeId="0" xr:uid="{D38EE2F2-07EF-40E9-A851-42628A287B85}">
      <text>
        <r>
          <rPr>
            <sz val="9"/>
            <color indexed="81"/>
            <rFont val="Tahoma"/>
            <family val="2"/>
            <charset val="238"/>
          </rPr>
          <t xml:space="preserve">dle info školy jde o nadúvazky
</t>
        </r>
      </text>
    </comment>
  </commentList>
</comments>
</file>

<file path=xl/sharedStrings.xml><?xml version="1.0" encoding="utf-8"?>
<sst xmlns="http://schemas.openxmlformats.org/spreadsheetml/2006/main" count="110" uniqueCount="44">
  <si>
    <t>org.</t>
  </si>
  <si>
    <t>název školy</t>
  </si>
  <si>
    <t>Střední škola služeb, obchodu a gastronomie, Hradec Králové, Velká 3</t>
  </si>
  <si>
    <t>Střední odborná škola a Střední odborné učiliště, Hradec Králové, Vocelova 1338</t>
  </si>
  <si>
    <t>Střední škola profesní přípravy, Hradec Králové, 17. listopadu 1212</t>
  </si>
  <si>
    <t>Lepařovo gymnázium, Jičín, Jiráskova 30</t>
  </si>
  <si>
    <t>Střední škola gastronomie a služeb, Nová Paka, Masarykovo nám. 2</t>
  </si>
  <si>
    <t xml:space="preserve">Střední průmyslová škola stavební a Obchodní akademie arch. Jana Letzela, Náchod, příspěvková organizace </t>
  </si>
  <si>
    <t>Střední průmyslová škola, Odborná škola a Základní škola, Nové Město nad Metují, Československé armády 376</t>
  </si>
  <si>
    <t>Střední škola řemeslná, Jaroměř, Studničkova 260</t>
  </si>
  <si>
    <t>Gymnázium Františka Martina Pelcla, Rychnov nad Kněžnou, Hrdinů odboje 36</t>
  </si>
  <si>
    <t>Vyšší odborná škola a Střední průmyslová škola, Rychnov nad Kněžnou, U Stadionu 1166</t>
  </si>
  <si>
    <t>Střední průmyslová škola elektrotechniky a informačních technologií, Dobruška, Čs. odboje 670</t>
  </si>
  <si>
    <t>Obchodní akademie T. G. Masaryka, Kostelec nad Orlicí, Komenského 522</t>
  </si>
  <si>
    <t>Gymnázium, Trutnov, Jiráskovo náměstí 325</t>
  </si>
  <si>
    <t>platy</t>
  </si>
  <si>
    <t>OON</t>
  </si>
  <si>
    <t>odvody</t>
  </si>
  <si>
    <t>FKSP</t>
  </si>
  <si>
    <t xml:space="preserve">NIV celkem </t>
  </si>
  <si>
    <t>navýšení limitu zam.</t>
  </si>
  <si>
    <t>částky v tis. Kč</t>
  </si>
  <si>
    <t>pro období 1-8/2023</t>
  </si>
  <si>
    <t xml:space="preserve"> období 9-12/2022</t>
  </si>
  <si>
    <t>IČ</t>
  </si>
  <si>
    <t xml:space="preserve">Výuka českého jazyka žáků cizinců z prostředků na přímé NIV - SŠ, školní rok 2022/2023 </t>
  </si>
  <si>
    <t xml:space="preserve"> období 9-12/2023</t>
  </si>
  <si>
    <t>pro období 1-8/2024</t>
  </si>
  <si>
    <t>Gymnázium, Střední odborná škola a Vyšší odborná škola, Nový Bydžov, Komenského 77</t>
  </si>
  <si>
    <t>Střední průmyslová škola, Střední odborná škola a Střední odborné učiliště, Hradec Králové, Hradební 1029</t>
  </si>
  <si>
    <t>Střední škola technická a řemeslná, Nový Bydžov, Dr. M. Tyrše 112</t>
  </si>
  <si>
    <t>Střední uměleckoprůmyslová škola sochařská a kamenická, Hořice, příspěvková organizace</t>
  </si>
  <si>
    <t>Střední průmyslová škola Otty Wichterleho, příspěvková organizace</t>
  </si>
  <si>
    <t>Střední průmyslová škola a Střední odborná škola, Dvůr Králové nad Labem, příspěvková organizace</t>
  </si>
  <si>
    <t>Střední škola hotelnictví, řemesel a gastronomie, Trutnov, příspěvková organizace</t>
  </si>
  <si>
    <t>Celkem</t>
  </si>
  <si>
    <t xml:space="preserve">Výuka českého jazyka žáků cizinců z prostředků na přímé NIV - SŠ, školní rok 2023/2024 </t>
  </si>
  <si>
    <t>obě období</t>
  </si>
  <si>
    <t>Střední průmyslová škola stavební a Obchodní akademie arch. Jana Letzela, Náchod, příspěvková organizace</t>
  </si>
  <si>
    <t xml:space="preserve">Výuka českého jazyka žáků cizinců z prostředků na přímé NIV - SŠ, školní rok 2024/2025 </t>
  </si>
  <si>
    <t xml:space="preserve"> období 9-12/2024</t>
  </si>
  <si>
    <t>pro období 1-8/2025</t>
  </si>
  <si>
    <t>87815</t>
  </si>
  <si>
    <t>06668224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</si>
</sst>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0"/>
    <numFmt numFmtId="166" formatCode="#,##0.0000"/>
    <numFmt numFmtId="167" formatCode="0.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Times New Roman CE"/>
      <family val="1"/>
      <charset val="238"/>
    </font>
    <font>
      <b/>
      <sz val="10"/>
      <color rgb="FF000000"/>
      <name val="Times New Roman CE"/>
      <charset val="238"/>
    </font>
    <font>
      <sz val="11"/>
      <name val="Calibri"/>
      <family val="2"/>
      <charset val="238"/>
    </font>
    <font>
      <b/>
      <sz val="10"/>
      <name val="Times New Roman CE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1"/>
      <color theme="1"/>
      <name val="Calibri"/>
      <family val="2"/>
    </font>
    <font>
      <sz val="9"/>
      <color indexed="81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theme="1"/>
      <name val="Calibri"/>
      <family val="2"/>
      <charset val="238"/>
    </font>
    <font>
      <b/>
      <sz val="10"/>
      <color theme="1"/>
      <name val="Times New Roman CE"/>
      <family val="1"/>
      <charset val="238"/>
    </font>
    <font>
      <b/>
      <sz val="10"/>
      <color theme="1"/>
      <name val="Times New Roman CE"/>
      <charset val="238"/>
    </font>
    <font>
      <b/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20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1" fontId="5" fillId="2" borderId="5" xfId="1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" fontId="5" fillId="2" borderId="8" xfId="1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4" fillId="0" borderId="0" xfId="0" applyFont="1"/>
    <xf numFmtId="0" fontId="0" fillId="0" borderId="26" xfId="0" applyBorder="1"/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left" vertical="center" wrapText="1"/>
    </xf>
    <xf numFmtId="0" fontId="19" fillId="2" borderId="9" xfId="0" applyFont="1" applyFill="1" applyBorder="1" applyAlignment="1">
      <alignment horizontal="left" vertical="center" wrapText="1"/>
    </xf>
    <xf numFmtId="0" fontId="19" fillId="2" borderId="15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center" vertical="center"/>
    </xf>
    <xf numFmtId="1" fontId="4" fillId="2" borderId="8" xfId="1" applyNumberFormat="1" applyFill="1" applyBorder="1" applyAlignment="1">
      <alignment horizontal="center" vertical="center"/>
    </xf>
    <xf numFmtId="0" fontId="9" fillId="2" borderId="9" xfId="0" applyFont="1" applyFill="1" applyBorder="1" applyAlignment="1">
      <alignment vertical="top" wrapText="1"/>
    </xf>
    <xf numFmtId="0" fontId="9" fillId="2" borderId="9" xfId="0" applyFont="1" applyFill="1" applyBorder="1" applyAlignment="1">
      <alignment horizontal="left" vertical="center" wrapText="1"/>
    </xf>
    <xf numFmtId="167" fontId="12" fillId="0" borderId="27" xfId="0" applyNumberFormat="1" applyFont="1" applyFill="1" applyBorder="1" applyAlignment="1">
      <alignment horizontal="center"/>
    </xf>
    <xf numFmtId="164" fontId="12" fillId="0" borderId="4" xfId="0" applyNumberFormat="1" applyFont="1" applyFill="1" applyBorder="1" applyAlignment="1">
      <alignment horizontal="center" vertical="center"/>
    </xf>
    <xf numFmtId="164" fontId="12" fillId="0" borderId="5" xfId="0" applyNumberFormat="1" applyFont="1" applyFill="1" applyBorder="1" applyAlignment="1">
      <alignment horizontal="center" vertical="center"/>
    </xf>
    <xf numFmtId="164" fontId="12" fillId="0" borderId="19" xfId="0" applyNumberFormat="1" applyFont="1" applyFill="1" applyBorder="1" applyAlignment="1">
      <alignment horizontal="center" vertical="center"/>
    </xf>
    <xf numFmtId="165" fontId="12" fillId="0" borderId="21" xfId="0" applyNumberFormat="1" applyFont="1" applyFill="1" applyBorder="1" applyAlignment="1">
      <alignment horizontal="center" vertical="center"/>
    </xf>
    <xf numFmtId="164" fontId="12" fillId="0" borderId="7" xfId="0" applyNumberFormat="1" applyFont="1" applyFill="1" applyBorder="1" applyAlignment="1">
      <alignment horizontal="center" vertical="center"/>
    </xf>
    <xf numFmtId="164" fontId="12" fillId="0" borderId="8" xfId="0" applyNumberFormat="1" applyFont="1" applyFill="1" applyBorder="1" applyAlignment="1">
      <alignment horizontal="center" vertical="center"/>
    </xf>
    <xf numFmtId="164" fontId="12" fillId="0" borderId="22" xfId="0" applyNumberFormat="1" applyFont="1" applyFill="1" applyBorder="1" applyAlignment="1">
      <alignment horizontal="center" vertical="center"/>
    </xf>
    <xf numFmtId="165" fontId="12" fillId="0" borderId="24" xfId="0" applyNumberFormat="1" applyFont="1" applyFill="1" applyBorder="1" applyAlignment="1">
      <alignment horizontal="center" vertical="center"/>
    </xf>
    <xf numFmtId="4" fontId="12" fillId="0" borderId="7" xfId="0" applyNumberFormat="1" applyFont="1" applyFill="1" applyBorder="1" applyAlignment="1">
      <alignment horizontal="center" vertical="center"/>
    </xf>
    <xf numFmtId="164" fontId="20" fillId="0" borderId="20" xfId="0" applyNumberFormat="1" applyFont="1" applyFill="1" applyBorder="1" applyAlignment="1">
      <alignment horizontal="center" vertical="center"/>
    </xf>
    <xf numFmtId="164" fontId="20" fillId="0" borderId="23" xfId="0" applyNumberFormat="1" applyFont="1" applyFill="1" applyBorder="1" applyAlignment="1">
      <alignment horizontal="center" vertical="center"/>
    </xf>
    <xf numFmtId="164" fontId="20" fillId="0" borderId="25" xfId="0" applyNumberFormat="1" applyFont="1" applyFill="1" applyBorder="1" applyAlignment="1">
      <alignment horizontal="center" vertical="center"/>
    </xf>
    <xf numFmtId="167" fontId="12" fillId="0" borderId="28" xfId="0" applyNumberFormat="1" applyFont="1" applyFill="1" applyBorder="1" applyAlignment="1">
      <alignment horizontal="center"/>
    </xf>
    <xf numFmtId="167" fontId="12" fillId="0" borderId="10" xfId="0" applyNumberFormat="1" applyFont="1" applyFill="1" applyBorder="1" applyAlignment="1">
      <alignment horizontal="center"/>
    </xf>
    <xf numFmtId="167" fontId="12" fillId="0" borderId="11" xfId="0" applyNumberFormat="1" applyFont="1" applyFill="1" applyBorder="1" applyAlignment="1">
      <alignment horizontal="center"/>
    </xf>
    <xf numFmtId="167" fontId="12" fillId="0" borderId="12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center"/>
    </xf>
    <xf numFmtId="0" fontId="19" fillId="2" borderId="32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center"/>
    </xf>
    <xf numFmtId="164" fontId="3" fillId="0" borderId="11" xfId="0" applyNumberFormat="1" applyFont="1" applyFill="1" applyBorder="1" applyAlignment="1">
      <alignment horizontal="center" vertical="center"/>
    </xf>
    <xf numFmtId="164" fontId="3" fillId="0" borderId="8" xfId="0" applyNumberFormat="1" applyFont="1" applyFill="1" applyBorder="1" applyAlignment="1">
      <alignment horizontal="center" vertical="center"/>
    </xf>
    <xf numFmtId="4" fontId="3" fillId="0" borderId="10" xfId="0" applyNumberFormat="1" applyFont="1" applyFill="1" applyBorder="1" applyAlignment="1">
      <alignment horizontal="center" vertical="center"/>
    </xf>
    <xf numFmtId="164" fontId="17" fillId="0" borderId="11" xfId="0" applyNumberFormat="1" applyFont="1" applyFill="1" applyBorder="1" applyAlignment="1">
      <alignment horizontal="center" vertical="center"/>
    </xf>
    <xf numFmtId="4" fontId="17" fillId="0" borderId="7" xfId="0" applyNumberFormat="1" applyFont="1" applyFill="1" applyBorder="1" applyAlignment="1">
      <alignment horizontal="center" vertical="center"/>
    </xf>
    <xf numFmtId="164" fontId="17" fillId="0" borderId="8" xfId="0" applyNumberFormat="1" applyFont="1" applyFill="1" applyBorder="1" applyAlignment="1">
      <alignment horizontal="center" vertical="center"/>
    </xf>
    <xf numFmtId="4" fontId="3" fillId="0" borderId="7" xfId="0" applyNumberFormat="1" applyFont="1" applyFill="1" applyBorder="1" applyAlignment="1">
      <alignment horizontal="center" vertical="center"/>
    </xf>
    <xf numFmtId="0" fontId="1" fillId="0" borderId="7" xfId="0" applyFont="1" applyFill="1" applyBorder="1"/>
    <xf numFmtId="0" fontId="1" fillId="0" borderId="8" xfId="0" applyFont="1" applyFill="1" applyBorder="1"/>
    <xf numFmtId="4" fontId="17" fillId="0" borderId="13" xfId="0" applyNumberFormat="1" applyFont="1" applyFill="1" applyBorder="1" applyAlignment="1">
      <alignment horizontal="center" vertical="center"/>
    </xf>
    <xf numFmtId="164" fontId="3" fillId="0" borderId="14" xfId="0" applyNumberFormat="1" applyFont="1" applyFill="1" applyBorder="1" applyAlignment="1">
      <alignment horizontal="center" vertical="center"/>
    </xf>
    <xf numFmtId="164" fontId="17" fillId="0" borderId="14" xfId="0" applyNumberFormat="1" applyFont="1" applyFill="1" applyBorder="1" applyAlignment="1">
      <alignment horizontal="center" vertical="center"/>
    </xf>
    <xf numFmtId="164" fontId="3" fillId="0" borderId="30" xfId="0" applyNumberFormat="1" applyFont="1" applyFill="1" applyBorder="1" applyAlignment="1">
      <alignment horizontal="center" vertical="center"/>
    </xf>
    <xf numFmtId="164" fontId="17" fillId="0" borderId="22" xfId="0" applyNumberFormat="1" applyFont="1" applyFill="1" applyBorder="1" applyAlignment="1">
      <alignment horizontal="center" vertical="center"/>
    </xf>
    <xf numFmtId="164" fontId="3" fillId="0" borderId="22" xfId="0" applyNumberFormat="1" applyFont="1" applyFill="1" applyBorder="1" applyAlignment="1">
      <alignment horizontal="center" vertical="center"/>
    </xf>
    <xf numFmtId="0" fontId="1" fillId="0" borderId="22" xfId="0" applyFont="1" applyFill="1" applyBorder="1"/>
    <xf numFmtId="164" fontId="17" fillId="0" borderId="29" xfId="0" applyNumberFormat="1" applyFont="1" applyFill="1" applyBorder="1" applyAlignment="1">
      <alignment horizontal="center" vertical="center"/>
    </xf>
    <xf numFmtId="164" fontId="3" fillId="0" borderId="28" xfId="0" applyNumberFormat="1" applyFont="1" applyFill="1" applyBorder="1" applyAlignment="1">
      <alignment horizontal="center" vertical="center"/>
    </xf>
    <xf numFmtId="164" fontId="3" fillId="0" borderId="23" xfId="0" applyNumberFormat="1" applyFont="1" applyFill="1" applyBorder="1" applyAlignment="1">
      <alignment horizontal="center" vertical="center"/>
    </xf>
    <xf numFmtId="0" fontId="1" fillId="0" borderId="23" xfId="0" applyFont="1" applyFill="1" applyBorder="1"/>
    <xf numFmtId="164" fontId="3" fillId="0" borderId="25" xfId="0" applyNumberFormat="1" applyFont="1" applyFill="1" applyBorder="1" applyAlignment="1">
      <alignment horizontal="center" vertical="center"/>
    </xf>
    <xf numFmtId="164" fontId="3" fillId="2" borderId="10" xfId="0" applyNumberFormat="1" applyFont="1" applyFill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164" fontId="3" fillId="2" borderId="11" xfId="0" applyNumberFormat="1" applyFont="1" applyFill="1" applyBorder="1" applyAlignment="1">
      <alignment horizontal="center" vertical="center"/>
    </xf>
    <xf numFmtId="164" fontId="3" fillId="2" borderId="30" xfId="0" applyNumberFormat="1" applyFont="1" applyFill="1" applyBorder="1" applyAlignment="1">
      <alignment horizontal="center" vertical="center"/>
    </xf>
    <xf numFmtId="164" fontId="3" fillId="0" borderId="28" xfId="0" applyNumberFormat="1" applyFont="1" applyBorder="1" applyAlignment="1">
      <alignment horizontal="center" vertical="center"/>
    </xf>
    <xf numFmtId="165" fontId="3" fillId="0" borderId="31" xfId="0" applyNumberFormat="1" applyFont="1" applyBorder="1" applyAlignment="1">
      <alignment horizontal="center" vertical="center"/>
    </xf>
    <xf numFmtId="164" fontId="3" fillId="2" borderId="7" xfId="0" applyNumberFormat="1" applyFont="1" applyFill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164" fontId="3" fillId="2" borderId="8" xfId="0" applyNumberFormat="1" applyFont="1" applyFill="1" applyBorder="1" applyAlignment="1">
      <alignment horizontal="center" vertical="center"/>
    </xf>
    <xf numFmtId="164" fontId="3" fillId="2" borderId="22" xfId="0" applyNumberFormat="1" applyFont="1" applyFill="1" applyBorder="1" applyAlignment="1">
      <alignment horizontal="center" vertical="center"/>
    </xf>
    <xf numFmtId="164" fontId="3" fillId="0" borderId="23" xfId="0" applyNumberFormat="1" applyFont="1" applyBorder="1" applyAlignment="1">
      <alignment horizontal="center" vertical="center"/>
    </xf>
    <xf numFmtId="165" fontId="3" fillId="0" borderId="24" xfId="0" applyNumberFormat="1" applyFont="1" applyBorder="1" applyAlignment="1">
      <alignment horizontal="center" vertical="center"/>
    </xf>
    <xf numFmtId="165" fontId="8" fillId="0" borderId="24" xfId="0" applyNumberFormat="1" applyFont="1" applyBorder="1" applyAlignment="1">
      <alignment horizontal="center" vertical="center"/>
    </xf>
    <xf numFmtId="164" fontId="3" fillId="0" borderId="7" xfId="0" applyNumberFormat="1" applyFont="1" applyFill="1" applyBorder="1" applyAlignment="1">
      <alignment horizontal="center" vertical="center"/>
    </xf>
    <xf numFmtId="165" fontId="3" fillId="0" borderId="24" xfId="0" applyNumberFormat="1" applyFont="1" applyFill="1" applyBorder="1" applyAlignment="1">
      <alignment horizontal="center" vertical="center"/>
    </xf>
    <xf numFmtId="164" fontId="3" fillId="0" borderId="22" xfId="0" applyNumberFormat="1" applyFont="1" applyBorder="1" applyAlignment="1">
      <alignment horizontal="center" vertical="center"/>
    </xf>
    <xf numFmtId="164" fontId="8" fillId="2" borderId="8" xfId="0" applyNumberFormat="1" applyFont="1" applyFill="1" applyBorder="1" applyAlignment="1">
      <alignment horizontal="center" vertical="center"/>
    </xf>
    <xf numFmtId="164" fontId="3" fillId="2" borderId="13" xfId="0" applyNumberFormat="1" applyFont="1" applyFill="1" applyBorder="1" applyAlignment="1">
      <alignment horizontal="center" vertical="center"/>
    </xf>
    <xf numFmtId="164" fontId="8" fillId="2" borderId="14" xfId="0" applyNumberFormat="1" applyFont="1" applyFill="1" applyBorder="1" applyAlignment="1">
      <alignment horizontal="center" vertical="center"/>
    </xf>
    <xf numFmtId="164" fontId="3" fillId="0" borderId="14" xfId="0" applyNumberFormat="1" applyFont="1" applyBorder="1" applyAlignment="1">
      <alignment horizontal="center" vertical="center"/>
    </xf>
    <xf numFmtId="164" fontId="3" fillId="0" borderId="29" xfId="0" applyNumberFormat="1" applyFont="1" applyBorder="1" applyAlignment="1">
      <alignment horizontal="center" vertical="center"/>
    </xf>
    <xf numFmtId="164" fontId="3" fillId="0" borderId="25" xfId="0" applyNumberFormat="1" applyFont="1" applyBorder="1" applyAlignment="1">
      <alignment horizontal="center" vertical="center"/>
    </xf>
    <xf numFmtId="165" fontId="3" fillId="0" borderId="33" xfId="0" applyNumberFormat="1" applyFont="1" applyBorder="1" applyAlignment="1">
      <alignment horizontal="center" vertical="center"/>
    </xf>
    <xf numFmtId="165" fontId="1" fillId="0" borderId="31" xfId="0" applyNumberFormat="1" applyFont="1" applyFill="1" applyBorder="1" applyAlignment="1">
      <alignment horizontal="center" vertical="center"/>
    </xf>
    <xf numFmtId="165" fontId="1" fillId="0" borderId="24" xfId="0" applyNumberFormat="1" applyFont="1" applyFill="1" applyBorder="1" applyAlignment="1">
      <alignment horizontal="center" vertical="center"/>
    </xf>
    <xf numFmtId="165" fontId="1" fillId="0" borderId="33" xfId="0" applyNumberFormat="1" applyFont="1" applyFill="1" applyBorder="1" applyAlignment="1">
      <alignment horizontal="center" vertical="center"/>
    </xf>
    <xf numFmtId="0" fontId="21" fillId="0" borderId="0" xfId="0" applyFont="1"/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1" fontId="8" fillId="2" borderId="8" xfId="1" applyNumberFormat="1" applyFont="1" applyFill="1" applyBorder="1" applyAlignment="1">
      <alignment horizontal="center" vertical="center"/>
    </xf>
    <xf numFmtId="1" fontId="4" fillId="2" borderId="8" xfId="1" applyNumberFormat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8" fillId="2" borderId="10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22" fillId="2" borderId="30" xfId="0" applyFont="1" applyFill="1" applyBorder="1" applyAlignment="1">
      <alignment horizontal="left" vertical="center" wrapText="1"/>
    </xf>
    <xf numFmtId="0" fontId="22" fillId="2" borderId="22" xfId="0" applyFont="1" applyFill="1" applyBorder="1" applyAlignment="1">
      <alignment horizontal="left" vertical="center" wrapText="1"/>
    </xf>
    <xf numFmtId="0" fontId="22" fillId="2" borderId="22" xfId="1" applyFont="1" applyFill="1" applyBorder="1" applyAlignment="1">
      <alignment horizontal="left" vertical="center" wrapText="1"/>
    </xf>
    <xf numFmtId="0" fontId="22" fillId="2" borderId="29" xfId="0" applyFont="1" applyFill="1" applyBorder="1" applyAlignment="1">
      <alignment horizontal="left" vertical="center" wrapText="1"/>
    </xf>
  </cellXfs>
  <cellStyles count="2">
    <cellStyle name="Normální" xfId="0" builtinId="0"/>
    <cellStyle name="normální 2" xfId="1" xr:uid="{E2030E2E-D70A-4631-8966-B7A5C83229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7"/>
  <sheetViews>
    <sheetView tabSelected="1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F13" sqref="F13"/>
    </sheetView>
  </sheetViews>
  <sheetFormatPr defaultRowHeight="14.4" x14ac:dyDescent="0.3"/>
  <cols>
    <col min="1" max="1" width="5.6640625" customWidth="1"/>
    <col min="2" max="2" width="11" customWidth="1"/>
    <col min="3" max="3" width="38.44140625" customWidth="1"/>
    <col min="10" max="10" width="3" customWidth="1"/>
    <col min="17" max="17" width="3.109375" customWidth="1"/>
    <col min="18" max="18" width="10.44140625" customWidth="1"/>
  </cols>
  <sheetData>
    <row r="1" spans="1:18" ht="15.6" x14ac:dyDescent="0.3">
      <c r="A1" s="19" t="s">
        <v>25</v>
      </c>
    </row>
    <row r="2" spans="1:18" ht="15" thickBot="1" x14ac:dyDescent="0.35">
      <c r="A2" s="20" t="s">
        <v>21</v>
      </c>
      <c r="D2" t="s">
        <v>23</v>
      </c>
      <c r="K2" t="s">
        <v>22</v>
      </c>
      <c r="R2" s="102" t="s">
        <v>37</v>
      </c>
    </row>
    <row r="3" spans="1:18" ht="40.200000000000003" thickBot="1" x14ac:dyDescent="0.35">
      <c r="A3" s="1" t="s">
        <v>0</v>
      </c>
      <c r="B3" s="2" t="s">
        <v>24</v>
      </c>
      <c r="C3" s="3" t="s">
        <v>1</v>
      </c>
      <c r="D3" s="21" t="s">
        <v>15</v>
      </c>
      <c r="E3" s="22" t="s">
        <v>16</v>
      </c>
      <c r="F3" s="22" t="s">
        <v>17</v>
      </c>
      <c r="G3" s="23" t="s">
        <v>18</v>
      </c>
      <c r="H3" s="24" t="s">
        <v>19</v>
      </c>
      <c r="I3" s="25" t="s">
        <v>20</v>
      </c>
      <c r="K3" s="14" t="s">
        <v>15</v>
      </c>
      <c r="L3" s="15" t="s">
        <v>16</v>
      </c>
      <c r="M3" s="15" t="s">
        <v>17</v>
      </c>
      <c r="N3" s="16" t="s">
        <v>18</v>
      </c>
      <c r="O3" s="17" t="s">
        <v>19</v>
      </c>
      <c r="P3" s="18" t="s">
        <v>20</v>
      </c>
      <c r="R3" s="17" t="s">
        <v>19</v>
      </c>
    </row>
    <row r="4" spans="1:18" ht="26.4" x14ac:dyDescent="0.3">
      <c r="A4" s="4">
        <v>318</v>
      </c>
      <c r="B4" s="5">
        <v>527939</v>
      </c>
      <c r="C4" s="26" t="s">
        <v>2</v>
      </c>
      <c r="D4" s="47">
        <v>0</v>
      </c>
      <c r="E4" s="48">
        <v>0</v>
      </c>
      <c r="F4" s="48">
        <v>0</v>
      </c>
      <c r="G4" s="49">
        <v>0</v>
      </c>
      <c r="H4" s="33">
        <v>0</v>
      </c>
      <c r="I4" s="46">
        <v>0</v>
      </c>
      <c r="K4" s="34">
        <v>0</v>
      </c>
      <c r="L4" s="35">
        <v>25.2</v>
      </c>
      <c r="M4" s="35">
        <v>0</v>
      </c>
      <c r="N4" s="36">
        <v>0</v>
      </c>
      <c r="O4" s="43">
        <v>25.2</v>
      </c>
      <c r="P4" s="37">
        <v>0</v>
      </c>
      <c r="R4" s="43">
        <f>H4+O4</f>
        <v>25.2</v>
      </c>
    </row>
    <row r="5" spans="1:18" ht="26.4" x14ac:dyDescent="0.3">
      <c r="A5" s="6">
        <v>309</v>
      </c>
      <c r="B5" s="7">
        <v>175790</v>
      </c>
      <c r="C5" s="8" t="s">
        <v>3</v>
      </c>
      <c r="D5" s="38">
        <v>14.97</v>
      </c>
      <c r="E5" s="39">
        <v>0</v>
      </c>
      <c r="F5" s="39">
        <v>5.0599999999999996</v>
      </c>
      <c r="G5" s="40">
        <v>0.29899999999999999</v>
      </c>
      <c r="H5" s="44">
        <v>20.329000000000001</v>
      </c>
      <c r="I5" s="41">
        <v>3.5700000000000003E-2</v>
      </c>
      <c r="K5" s="38">
        <v>34</v>
      </c>
      <c r="L5" s="39">
        <v>0</v>
      </c>
      <c r="M5" s="39">
        <v>11.492000000000001</v>
      </c>
      <c r="N5" s="40">
        <v>0.68</v>
      </c>
      <c r="O5" s="44">
        <v>46.172000000000004</v>
      </c>
      <c r="P5" s="41">
        <v>3.5000000000000003E-2</v>
      </c>
      <c r="R5" s="44">
        <f t="shared" ref="R5:R16" si="0">H5+O5</f>
        <v>66.501000000000005</v>
      </c>
    </row>
    <row r="6" spans="1:18" ht="26.4" x14ac:dyDescent="0.3">
      <c r="A6" s="6">
        <v>319</v>
      </c>
      <c r="B6" s="7">
        <v>62690400</v>
      </c>
      <c r="C6" s="8" t="s">
        <v>4</v>
      </c>
      <c r="D6" s="42">
        <v>0</v>
      </c>
      <c r="E6" s="39">
        <v>11.4</v>
      </c>
      <c r="F6" s="39">
        <v>0</v>
      </c>
      <c r="G6" s="40">
        <v>0</v>
      </c>
      <c r="H6" s="44">
        <v>11.4</v>
      </c>
      <c r="I6" s="41">
        <v>0</v>
      </c>
      <c r="K6" s="38">
        <v>0</v>
      </c>
      <c r="L6" s="39">
        <v>21.6</v>
      </c>
      <c r="M6" s="39">
        <v>0</v>
      </c>
      <c r="N6" s="40">
        <v>0</v>
      </c>
      <c r="O6" s="44">
        <v>21.6</v>
      </c>
      <c r="P6" s="41">
        <v>0</v>
      </c>
      <c r="R6" s="44">
        <f t="shared" si="0"/>
        <v>33</v>
      </c>
    </row>
    <row r="7" spans="1:18" x14ac:dyDescent="0.3">
      <c r="A7" s="6">
        <v>390</v>
      </c>
      <c r="B7" s="12">
        <v>60116781</v>
      </c>
      <c r="C7" s="8" t="s">
        <v>5</v>
      </c>
      <c r="D7" s="42">
        <v>0</v>
      </c>
      <c r="E7" s="39">
        <v>14.4</v>
      </c>
      <c r="F7" s="39">
        <v>0</v>
      </c>
      <c r="G7" s="40">
        <v>0</v>
      </c>
      <c r="H7" s="44">
        <v>14.4</v>
      </c>
      <c r="I7" s="41">
        <v>0</v>
      </c>
      <c r="K7" s="38">
        <v>0</v>
      </c>
      <c r="L7" s="39">
        <v>21.6</v>
      </c>
      <c r="M7" s="39">
        <v>0</v>
      </c>
      <c r="N7" s="40">
        <v>0</v>
      </c>
      <c r="O7" s="44">
        <v>21.6</v>
      </c>
      <c r="P7" s="41">
        <v>0</v>
      </c>
      <c r="R7" s="44">
        <f t="shared" si="0"/>
        <v>36</v>
      </c>
    </row>
    <row r="8" spans="1:18" ht="26.4" x14ac:dyDescent="0.3">
      <c r="A8" s="6">
        <v>400</v>
      </c>
      <c r="B8" s="7">
        <v>15055256</v>
      </c>
      <c r="C8" s="11" t="s">
        <v>6</v>
      </c>
      <c r="D8" s="38">
        <v>23.4</v>
      </c>
      <c r="E8" s="39">
        <v>0</v>
      </c>
      <c r="F8" s="39">
        <v>7.9089999999999998</v>
      </c>
      <c r="G8" s="40">
        <v>0.46800000000000003</v>
      </c>
      <c r="H8" s="44">
        <v>31.776999999999997</v>
      </c>
      <c r="I8" s="41">
        <v>0</v>
      </c>
      <c r="K8" s="38">
        <v>28.8</v>
      </c>
      <c r="L8" s="39">
        <v>0</v>
      </c>
      <c r="M8" s="39">
        <v>9.734</v>
      </c>
      <c r="N8" s="40">
        <v>0.57599999999999996</v>
      </c>
      <c r="O8" s="44">
        <v>39.11</v>
      </c>
      <c r="P8" s="41">
        <v>0</v>
      </c>
      <c r="R8" s="44">
        <f t="shared" si="0"/>
        <v>70.887</v>
      </c>
    </row>
    <row r="9" spans="1:18" ht="39.6" x14ac:dyDescent="0.3">
      <c r="A9" s="29">
        <v>459</v>
      </c>
      <c r="B9" s="30">
        <v>6668275</v>
      </c>
      <c r="C9" s="31" t="s">
        <v>7</v>
      </c>
      <c r="D9" s="38">
        <v>21.6</v>
      </c>
      <c r="E9" s="39">
        <v>0</v>
      </c>
      <c r="F9" s="39">
        <v>7.3010000000000002</v>
      </c>
      <c r="G9" s="40">
        <v>0.432</v>
      </c>
      <c r="H9" s="44">
        <v>29.333000000000002</v>
      </c>
      <c r="I9" s="41">
        <v>4.7600000000000003E-2</v>
      </c>
      <c r="K9" s="38">
        <v>0</v>
      </c>
      <c r="L9" s="39">
        <v>0</v>
      </c>
      <c r="M9" s="39">
        <v>0</v>
      </c>
      <c r="N9" s="40">
        <v>0</v>
      </c>
      <c r="O9" s="44">
        <v>0</v>
      </c>
      <c r="P9" s="41">
        <v>0</v>
      </c>
      <c r="R9" s="44">
        <f t="shared" si="0"/>
        <v>29.333000000000002</v>
      </c>
    </row>
    <row r="10" spans="1:18" ht="39.6" x14ac:dyDescent="0.3">
      <c r="A10" s="6">
        <v>345</v>
      </c>
      <c r="B10" s="10">
        <v>48623725</v>
      </c>
      <c r="C10" s="11" t="s">
        <v>8</v>
      </c>
      <c r="D10" s="38">
        <v>44.4</v>
      </c>
      <c r="E10" s="39">
        <v>0</v>
      </c>
      <c r="F10" s="39">
        <v>15.007</v>
      </c>
      <c r="G10" s="40">
        <v>0.88800000000000001</v>
      </c>
      <c r="H10" s="44">
        <v>60.294999999999995</v>
      </c>
      <c r="I10" s="41">
        <v>3.1733333333333336E-2</v>
      </c>
      <c r="K10" s="38">
        <f>42.77-6.456</f>
        <v>36.314</v>
      </c>
      <c r="L10" s="39">
        <v>0</v>
      </c>
      <c r="M10" s="39">
        <f>14.456-2.182</f>
        <v>12.273999999999999</v>
      </c>
      <c r="N10" s="40">
        <f>0.855-0.129</f>
        <v>0.72599999999999998</v>
      </c>
      <c r="O10" s="44">
        <f>58.081-8.767</f>
        <v>49.314000000000007</v>
      </c>
      <c r="P10" s="41">
        <v>0</v>
      </c>
      <c r="R10" s="44">
        <f t="shared" si="0"/>
        <v>109.60900000000001</v>
      </c>
    </row>
    <row r="11" spans="1:18" ht="26.4" x14ac:dyDescent="0.3">
      <c r="A11" s="6">
        <v>447</v>
      </c>
      <c r="B11" s="7" t="s">
        <v>42</v>
      </c>
      <c r="C11" s="11" t="s">
        <v>9</v>
      </c>
      <c r="D11" s="42">
        <v>0</v>
      </c>
      <c r="E11" s="39">
        <v>9.7200000000000006</v>
      </c>
      <c r="F11" s="39">
        <v>0</v>
      </c>
      <c r="G11" s="40">
        <v>0</v>
      </c>
      <c r="H11" s="44">
        <v>9.7200000000000006</v>
      </c>
      <c r="I11" s="41">
        <v>0</v>
      </c>
      <c r="K11" s="38">
        <v>0</v>
      </c>
      <c r="L11" s="39">
        <v>22.5</v>
      </c>
      <c r="M11" s="39">
        <v>0</v>
      </c>
      <c r="N11" s="40">
        <v>0</v>
      </c>
      <c r="O11" s="44">
        <v>22.5</v>
      </c>
      <c r="P11" s="41">
        <v>0</v>
      </c>
      <c r="R11" s="44">
        <f t="shared" si="0"/>
        <v>32.22</v>
      </c>
    </row>
    <row r="12" spans="1:18" ht="26.4" x14ac:dyDescent="0.3">
      <c r="A12" s="6">
        <v>367</v>
      </c>
      <c r="B12" s="12">
        <v>60884703</v>
      </c>
      <c r="C12" s="32" t="s">
        <v>10</v>
      </c>
      <c r="D12" s="42">
        <v>0</v>
      </c>
      <c r="E12" s="39">
        <v>7.8</v>
      </c>
      <c r="F12" s="39">
        <v>0</v>
      </c>
      <c r="G12" s="40">
        <v>0</v>
      </c>
      <c r="H12" s="44">
        <v>7.8</v>
      </c>
      <c r="I12" s="41">
        <v>0</v>
      </c>
      <c r="K12" s="38">
        <v>0</v>
      </c>
      <c r="L12" s="39">
        <v>0</v>
      </c>
      <c r="M12" s="39">
        <v>0</v>
      </c>
      <c r="N12" s="40">
        <v>0</v>
      </c>
      <c r="O12" s="44">
        <v>0</v>
      </c>
      <c r="P12" s="41">
        <v>0</v>
      </c>
      <c r="R12" s="44">
        <f t="shared" si="0"/>
        <v>7.8</v>
      </c>
    </row>
    <row r="13" spans="1:18" ht="39.6" x14ac:dyDescent="0.3">
      <c r="A13" s="6">
        <v>454</v>
      </c>
      <c r="B13" s="7">
        <v>75137011</v>
      </c>
      <c r="C13" s="11" t="s">
        <v>11</v>
      </c>
      <c r="D13" s="42">
        <v>0</v>
      </c>
      <c r="E13" s="39">
        <v>18</v>
      </c>
      <c r="F13" s="39">
        <v>0</v>
      </c>
      <c r="G13" s="40">
        <v>0</v>
      </c>
      <c r="H13" s="44">
        <v>18</v>
      </c>
      <c r="I13" s="41">
        <v>0</v>
      </c>
      <c r="K13" s="38">
        <v>0</v>
      </c>
      <c r="L13" s="39">
        <v>30</v>
      </c>
      <c r="M13" s="39">
        <v>0</v>
      </c>
      <c r="N13" s="40">
        <v>0</v>
      </c>
      <c r="O13" s="44">
        <v>30</v>
      </c>
      <c r="P13" s="41">
        <v>0</v>
      </c>
      <c r="R13" s="44">
        <f t="shared" si="0"/>
        <v>48</v>
      </c>
    </row>
    <row r="14" spans="1:18" ht="39.6" x14ac:dyDescent="0.3">
      <c r="A14" s="6">
        <v>370</v>
      </c>
      <c r="B14" s="12">
        <v>60884746</v>
      </c>
      <c r="C14" s="27" t="s">
        <v>12</v>
      </c>
      <c r="D14" s="42">
        <v>0</v>
      </c>
      <c r="E14" s="39">
        <v>0</v>
      </c>
      <c r="F14" s="39">
        <v>0</v>
      </c>
      <c r="G14" s="40">
        <v>0</v>
      </c>
      <c r="H14" s="44">
        <v>0</v>
      </c>
      <c r="I14" s="41">
        <v>0</v>
      </c>
      <c r="K14" s="38">
        <v>0</v>
      </c>
      <c r="L14" s="39">
        <v>0</v>
      </c>
      <c r="M14" s="39">
        <v>0</v>
      </c>
      <c r="N14" s="40">
        <v>0</v>
      </c>
      <c r="O14" s="44">
        <v>0</v>
      </c>
      <c r="P14" s="41">
        <v>0</v>
      </c>
      <c r="R14" s="44">
        <f t="shared" si="0"/>
        <v>0</v>
      </c>
    </row>
    <row r="15" spans="1:18" ht="26.4" x14ac:dyDescent="0.3">
      <c r="A15" s="6">
        <v>371</v>
      </c>
      <c r="B15" s="12">
        <v>60884711</v>
      </c>
      <c r="C15" s="27" t="s">
        <v>13</v>
      </c>
      <c r="D15" s="42">
        <v>0</v>
      </c>
      <c r="E15" s="39">
        <v>16.8</v>
      </c>
      <c r="F15" s="39">
        <v>0</v>
      </c>
      <c r="G15" s="40">
        <v>0</v>
      </c>
      <c r="H15" s="44">
        <v>16.8</v>
      </c>
      <c r="I15" s="41">
        <v>0</v>
      </c>
      <c r="K15" s="38">
        <v>0</v>
      </c>
      <c r="L15" s="39">
        <v>16.5</v>
      </c>
      <c r="M15" s="39">
        <v>0</v>
      </c>
      <c r="N15" s="40">
        <v>0</v>
      </c>
      <c r="O15" s="44">
        <v>16.5</v>
      </c>
      <c r="P15" s="41">
        <v>0</v>
      </c>
      <c r="R15" s="44">
        <f t="shared" si="0"/>
        <v>33.299999999999997</v>
      </c>
    </row>
    <row r="16" spans="1:18" ht="20.25" customHeight="1" thickBot="1" x14ac:dyDescent="0.35">
      <c r="A16" s="9">
        <v>410</v>
      </c>
      <c r="B16" s="13">
        <v>60153237</v>
      </c>
      <c r="C16" s="28" t="s">
        <v>14</v>
      </c>
      <c r="D16" s="42">
        <v>0</v>
      </c>
      <c r="E16" s="39">
        <v>0</v>
      </c>
      <c r="F16" s="39">
        <v>0</v>
      </c>
      <c r="G16" s="40">
        <v>0</v>
      </c>
      <c r="H16" s="45">
        <v>0</v>
      </c>
      <c r="I16" s="41">
        <v>0</v>
      </c>
      <c r="K16" s="38">
        <v>0</v>
      </c>
      <c r="L16" s="39">
        <v>0</v>
      </c>
      <c r="M16" s="39">
        <v>0</v>
      </c>
      <c r="N16" s="40">
        <v>0</v>
      </c>
      <c r="O16" s="45">
        <v>0</v>
      </c>
      <c r="P16" s="41">
        <v>0</v>
      </c>
      <c r="R16" s="45">
        <f t="shared" si="0"/>
        <v>0</v>
      </c>
    </row>
    <row r="17" spans="3:18" x14ac:dyDescent="0.3">
      <c r="C17" s="53" t="s">
        <v>35</v>
      </c>
      <c r="D17" s="50">
        <f t="shared" ref="D17:I17" si="1">SUM(D4:D16)</f>
        <v>104.37</v>
      </c>
      <c r="E17" s="50">
        <f t="shared" si="1"/>
        <v>78.12</v>
      </c>
      <c r="F17" s="50">
        <f t="shared" si="1"/>
        <v>35.277000000000001</v>
      </c>
      <c r="G17" s="50">
        <f t="shared" si="1"/>
        <v>2.0870000000000002</v>
      </c>
      <c r="H17" s="50">
        <f t="shared" si="1"/>
        <v>219.85400000000001</v>
      </c>
      <c r="I17" s="52">
        <f t="shared" si="1"/>
        <v>0.11503333333333335</v>
      </c>
      <c r="J17" s="51"/>
      <c r="K17" s="50">
        <f>SUM(K4:K16)</f>
        <v>99.114000000000004</v>
      </c>
      <c r="L17" s="50">
        <f t="shared" ref="L17:P17" si="2">SUM(L4:L16)</f>
        <v>137.4</v>
      </c>
      <c r="M17" s="50">
        <f t="shared" si="2"/>
        <v>33.5</v>
      </c>
      <c r="N17" s="50">
        <f t="shared" si="2"/>
        <v>1.982</v>
      </c>
      <c r="O17" s="50">
        <f t="shared" si="2"/>
        <v>271.99600000000004</v>
      </c>
      <c r="P17" s="52">
        <f t="shared" si="2"/>
        <v>3.5000000000000003E-2</v>
      </c>
      <c r="R17" s="50">
        <f t="shared" ref="R17" si="3">SUM(R4:R16)</f>
        <v>491.85000000000014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332A7-CF3B-4625-9FF2-DB82955C2683}">
  <dimension ref="A1:R18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C13" sqref="C13"/>
    </sheetView>
  </sheetViews>
  <sheetFormatPr defaultRowHeight="14.4" x14ac:dyDescent="0.3"/>
  <cols>
    <col min="1" max="1" width="5.6640625" customWidth="1"/>
    <col min="2" max="2" width="10.5546875" customWidth="1"/>
    <col min="3" max="3" width="34.109375" customWidth="1"/>
    <col min="4" max="4" width="12" customWidth="1"/>
    <col min="5" max="5" width="11" customWidth="1"/>
    <col min="8" max="8" width="12" customWidth="1"/>
    <col min="10" max="10" width="3.109375" customWidth="1"/>
    <col min="11" max="11" width="9.88671875" customWidth="1"/>
    <col min="12" max="12" width="9.109375" customWidth="1"/>
    <col min="14" max="14" width="8.109375" customWidth="1"/>
    <col min="15" max="15" width="12" customWidth="1"/>
    <col min="17" max="17" width="3.109375" customWidth="1"/>
    <col min="18" max="18" width="12" customWidth="1"/>
  </cols>
  <sheetData>
    <row r="1" spans="1:18" ht="15.6" x14ac:dyDescent="0.3">
      <c r="A1" s="19" t="s">
        <v>36</v>
      </c>
    </row>
    <row r="2" spans="1:18" ht="15" thickBot="1" x14ac:dyDescent="0.35">
      <c r="A2" s="20" t="s">
        <v>21</v>
      </c>
      <c r="D2" t="s">
        <v>26</v>
      </c>
      <c r="K2" t="s">
        <v>27</v>
      </c>
      <c r="R2" s="102" t="s">
        <v>37</v>
      </c>
    </row>
    <row r="3" spans="1:18" ht="40.200000000000003" thickBot="1" x14ac:dyDescent="0.35">
      <c r="A3" s="1" t="s">
        <v>0</v>
      </c>
      <c r="B3" s="2" t="s">
        <v>24</v>
      </c>
      <c r="C3" s="54" t="s">
        <v>1</v>
      </c>
      <c r="D3" s="21" t="s">
        <v>15</v>
      </c>
      <c r="E3" s="22" t="s">
        <v>16</v>
      </c>
      <c r="F3" s="22" t="s">
        <v>17</v>
      </c>
      <c r="G3" s="23" t="s">
        <v>18</v>
      </c>
      <c r="H3" s="24" t="s">
        <v>19</v>
      </c>
      <c r="I3" s="25" t="s">
        <v>20</v>
      </c>
      <c r="K3" s="14" t="s">
        <v>15</v>
      </c>
      <c r="L3" s="15" t="s">
        <v>16</v>
      </c>
      <c r="M3" s="15" t="s">
        <v>17</v>
      </c>
      <c r="N3" s="16" t="s">
        <v>18</v>
      </c>
      <c r="O3" s="17" t="s">
        <v>19</v>
      </c>
      <c r="P3" s="18" t="s">
        <v>20</v>
      </c>
      <c r="R3" s="17" t="s">
        <v>19</v>
      </c>
    </row>
    <row r="4" spans="1:18" ht="39.6" x14ac:dyDescent="0.3">
      <c r="A4" s="114">
        <v>303</v>
      </c>
      <c r="B4" s="107">
        <v>62690221</v>
      </c>
      <c r="C4" s="116" t="s">
        <v>28</v>
      </c>
      <c r="D4" s="76">
        <v>21.6</v>
      </c>
      <c r="E4" s="77">
        <v>0</v>
      </c>
      <c r="F4" s="78">
        <v>7.3010000000000002</v>
      </c>
      <c r="G4" s="79">
        <v>0.432</v>
      </c>
      <c r="H4" s="80">
        <v>29.333000000000002</v>
      </c>
      <c r="I4" s="81">
        <v>4.7619047619047616E-2</v>
      </c>
      <c r="K4" s="57">
        <v>32</v>
      </c>
      <c r="L4" s="58"/>
      <c r="M4" s="55">
        <v>10.816000000000001</v>
      </c>
      <c r="N4" s="67">
        <v>0.32</v>
      </c>
      <c r="O4" s="72">
        <v>43.136000000000003</v>
      </c>
      <c r="P4" s="99">
        <v>0</v>
      </c>
      <c r="R4" s="43">
        <f>H4+O4</f>
        <v>72.469000000000008</v>
      </c>
    </row>
    <row r="5" spans="1:18" ht="52.8" x14ac:dyDescent="0.3">
      <c r="A5" s="29">
        <v>308</v>
      </c>
      <c r="B5" s="108">
        <v>15062848</v>
      </c>
      <c r="C5" s="117" t="s">
        <v>29</v>
      </c>
      <c r="D5" s="82">
        <v>0</v>
      </c>
      <c r="E5" s="83">
        <v>7.2</v>
      </c>
      <c r="F5" s="84">
        <v>0</v>
      </c>
      <c r="G5" s="85">
        <v>0</v>
      </c>
      <c r="H5" s="86">
        <v>7.2</v>
      </c>
      <c r="I5" s="87">
        <v>0</v>
      </c>
      <c r="K5" s="59"/>
      <c r="L5" s="56">
        <v>14.4</v>
      </c>
      <c r="M5" s="60"/>
      <c r="N5" s="68"/>
      <c r="O5" s="73">
        <v>14.4</v>
      </c>
      <c r="P5" s="100">
        <v>0</v>
      </c>
      <c r="R5" s="44">
        <f t="shared" ref="R5:R17" si="0">H5+O5</f>
        <v>21.6</v>
      </c>
    </row>
    <row r="6" spans="1:18" ht="39.6" x14ac:dyDescent="0.3">
      <c r="A6" s="29">
        <v>309</v>
      </c>
      <c r="B6" s="108">
        <v>175790</v>
      </c>
      <c r="C6" s="117" t="s">
        <v>3</v>
      </c>
      <c r="D6" s="82">
        <v>18.614999999999998</v>
      </c>
      <c r="E6" s="83">
        <v>0</v>
      </c>
      <c r="F6" s="84">
        <v>6.2919999999999998</v>
      </c>
      <c r="G6" s="85">
        <v>0.372</v>
      </c>
      <c r="H6" s="86">
        <v>25.278999999999996</v>
      </c>
      <c r="I6" s="87">
        <v>4.7619047619047616E-2</v>
      </c>
      <c r="K6" s="61">
        <v>28</v>
      </c>
      <c r="L6" s="60"/>
      <c r="M6" s="56">
        <v>9.4640000000000004</v>
      </c>
      <c r="N6" s="69">
        <v>0.28000000000000003</v>
      </c>
      <c r="O6" s="73">
        <v>37.744</v>
      </c>
      <c r="P6" s="100">
        <v>0</v>
      </c>
      <c r="R6" s="44">
        <f t="shared" si="0"/>
        <v>63.022999999999996</v>
      </c>
    </row>
    <row r="7" spans="1:18" ht="26.4" x14ac:dyDescent="0.3">
      <c r="A7" s="29">
        <v>318</v>
      </c>
      <c r="B7" s="108">
        <v>527939</v>
      </c>
      <c r="C7" s="117" t="s">
        <v>2</v>
      </c>
      <c r="D7" s="82">
        <v>0</v>
      </c>
      <c r="E7" s="83">
        <v>27</v>
      </c>
      <c r="F7" s="84">
        <v>0</v>
      </c>
      <c r="G7" s="85">
        <v>0</v>
      </c>
      <c r="H7" s="86">
        <v>27</v>
      </c>
      <c r="I7" s="87">
        <v>0</v>
      </c>
      <c r="K7" s="59"/>
      <c r="L7" s="56">
        <v>22.8</v>
      </c>
      <c r="M7" s="60"/>
      <c r="N7" s="68"/>
      <c r="O7" s="73">
        <v>22.8</v>
      </c>
      <c r="P7" s="100">
        <v>0</v>
      </c>
      <c r="R7" s="44">
        <f t="shared" si="0"/>
        <v>49.8</v>
      </c>
    </row>
    <row r="8" spans="1:18" ht="26.4" x14ac:dyDescent="0.3">
      <c r="A8" s="29">
        <v>319</v>
      </c>
      <c r="B8" s="108">
        <v>62690400</v>
      </c>
      <c r="C8" s="117" t="s">
        <v>4</v>
      </c>
      <c r="D8" s="82">
        <v>0</v>
      </c>
      <c r="E8" s="83">
        <v>12</v>
      </c>
      <c r="F8" s="84">
        <v>0</v>
      </c>
      <c r="G8" s="85">
        <v>0</v>
      </c>
      <c r="H8" s="86">
        <v>12</v>
      </c>
      <c r="I8" s="87">
        <v>0</v>
      </c>
      <c r="K8" s="59"/>
      <c r="L8" s="56">
        <v>12</v>
      </c>
      <c r="M8" s="60"/>
      <c r="N8" s="68"/>
      <c r="O8" s="73">
        <v>12</v>
      </c>
      <c r="P8" s="100">
        <v>0</v>
      </c>
      <c r="R8" s="44">
        <f t="shared" si="0"/>
        <v>24</v>
      </c>
    </row>
    <row r="9" spans="1:18" ht="26.4" x14ac:dyDescent="0.3">
      <c r="A9" s="29">
        <v>400</v>
      </c>
      <c r="B9" s="109">
        <v>15055256</v>
      </c>
      <c r="C9" s="117" t="s">
        <v>6</v>
      </c>
      <c r="D9" s="82">
        <v>0</v>
      </c>
      <c r="E9" s="83">
        <v>14.4</v>
      </c>
      <c r="F9" s="84">
        <v>0</v>
      </c>
      <c r="G9" s="85">
        <v>0</v>
      </c>
      <c r="H9" s="86">
        <v>14.4</v>
      </c>
      <c r="I9" s="88">
        <v>0</v>
      </c>
      <c r="K9" s="59"/>
      <c r="L9" s="56">
        <v>22.8</v>
      </c>
      <c r="M9" s="60"/>
      <c r="N9" s="68"/>
      <c r="O9" s="73">
        <v>22.8</v>
      </c>
      <c r="P9" s="100">
        <v>0</v>
      </c>
      <c r="R9" s="44">
        <f t="shared" si="0"/>
        <v>37.200000000000003</v>
      </c>
    </row>
    <row r="10" spans="1:18" ht="39.6" x14ac:dyDescent="0.3">
      <c r="A10" s="29">
        <v>395</v>
      </c>
      <c r="B10" s="109">
        <v>60116871</v>
      </c>
      <c r="C10" s="117" t="s">
        <v>31</v>
      </c>
      <c r="D10" s="82">
        <v>0</v>
      </c>
      <c r="E10" s="83">
        <v>14.4</v>
      </c>
      <c r="F10" s="84">
        <v>0</v>
      </c>
      <c r="G10" s="85">
        <v>0</v>
      </c>
      <c r="H10" s="86">
        <v>14.4</v>
      </c>
      <c r="I10" s="88">
        <v>0</v>
      </c>
      <c r="K10" s="59"/>
      <c r="L10" s="56">
        <v>10.8</v>
      </c>
      <c r="M10" s="60"/>
      <c r="N10" s="68"/>
      <c r="O10" s="73">
        <v>10.8</v>
      </c>
      <c r="P10" s="100">
        <v>0</v>
      </c>
      <c r="R10" s="44">
        <f t="shared" si="0"/>
        <v>25.200000000000003</v>
      </c>
    </row>
    <row r="11" spans="1:18" ht="39.6" x14ac:dyDescent="0.3">
      <c r="A11" s="29">
        <v>345</v>
      </c>
      <c r="B11" s="110">
        <v>48623725</v>
      </c>
      <c r="C11" s="117" t="s">
        <v>8</v>
      </c>
      <c r="D11" s="89">
        <v>50</v>
      </c>
      <c r="E11" s="56">
        <v>0</v>
      </c>
      <c r="F11" s="56">
        <v>16.899999999999999</v>
      </c>
      <c r="G11" s="69">
        <v>1</v>
      </c>
      <c r="H11" s="73">
        <v>67.900000000000006</v>
      </c>
      <c r="I11" s="90">
        <v>6.3492063492063489E-2</v>
      </c>
      <c r="K11" s="61">
        <v>92</v>
      </c>
      <c r="L11" s="60"/>
      <c r="M11" s="56">
        <v>31.096</v>
      </c>
      <c r="N11" s="69">
        <v>0.92</v>
      </c>
      <c r="O11" s="73">
        <f t="shared" ref="O11" si="1">SUM(K11:N11)</f>
        <v>124.01600000000001</v>
      </c>
      <c r="P11" s="100">
        <v>0</v>
      </c>
      <c r="R11" s="44">
        <f t="shared" si="0"/>
        <v>191.916</v>
      </c>
    </row>
    <row r="12" spans="1:18" ht="26.4" x14ac:dyDescent="0.3">
      <c r="A12" s="29">
        <v>458</v>
      </c>
      <c r="B12" s="108">
        <v>6668356</v>
      </c>
      <c r="C12" s="118" t="s">
        <v>32</v>
      </c>
      <c r="D12" s="89">
        <v>15.84</v>
      </c>
      <c r="E12" s="56">
        <v>0</v>
      </c>
      <c r="F12" s="56">
        <v>5.3540000000000001</v>
      </c>
      <c r="G12" s="69">
        <v>0.317</v>
      </c>
      <c r="H12" s="73">
        <v>21.510999999999999</v>
      </c>
      <c r="I12" s="90">
        <v>2.3809523809523808E-2</v>
      </c>
      <c r="K12" s="62"/>
      <c r="L12" s="63"/>
      <c r="M12" s="63"/>
      <c r="N12" s="70"/>
      <c r="O12" s="74"/>
      <c r="P12" s="100">
        <v>0</v>
      </c>
      <c r="R12" s="44">
        <f t="shared" si="0"/>
        <v>21.510999999999999</v>
      </c>
    </row>
    <row r="13" spans="1:18" ht="39.6" x14ac:dyDescent="0.3">
      <c r="A13" s="29">
        <v>367</v>
      </c>
      <c r="B13" s="111">
        <v>60884703</v>
      </c>
      <c r="C13" s="117" t="s">
        <v>10</v>
      </c>
      <c r="D13" s="82">
        <v>0</v>
      </c>
      <c r="E13" s="83">
        <v>3.3</v>
      </c>
      <c r="F13" s="83">
        <v>0</v>
      </c>
      <c r="G13" s="91">
        <v>0</v>
      </c>
      <c r="H13" s="86">
        <v>3.3</v>
      </c>
      <c r="I13" s="87">
        <v>0</v>
      </c>
      <c r="K13" s="62"/>
      <c r="L13" s="63"/>
      <c r="M13" s="63"/>
      <c r="N13" s="70"/>
      <c r="O13" s="74"/>
      <c r="P13" s="100">
        <v>0</v>
      </c>
      <c r="R13" s="44">
        <f t="shared" si="0"/>
        <v>3.3</v>
      </c>
    </row>
    <row r="14" spans="1:18" ht="39.6" x14ac:dyDescent="0.3">
      <c r="A14" s="29">
        <v>454</v>
      </c>
      <c r="B14" s="109">
        <v>75137011</v>
      </c>
      <c r="C14" s="117" t="s">
        <v>11</v>
      </c>
      <c r="D14" s="82">
        <v>0</v>
      </c>
      <c r="E14" s="83">
        <v>9</v>
      </c>
      <c r="F14" s="83">
        <v>0</v>
      </c>
      <c r="G14" s="91">
        <v>0</v>
      </c>
      <c r="H14" s="86">
        <v>9</v>
      </c>
      <c r="I14" s="87">
        <v>0</v>
      </c>
      <c r="K14" s="59"/>
      <c r="L14" s="56">
        <v>14.4</v>
      </c>
      <c r="M14" s="60"/>
      <c r="N14" s="68"/>
      <c r="O14" s="73">
        <v>14.4</v>
      </c>
      <c r="P14" s="100">
        <v>0</v>
      </c>
      <c r="R14" s="44">
        <f t="shared" si="0"/>
        <v>23.4</v>
      </c>
    </row>
    <row r="15" spans="1:18" ht="26.4" x14ac:dyDescent="0.3">
      <c r="A15" s="29">
        <v>371</v>
      </c>
      <c r="B15" s="111">
        <v>60884711</v>
      </c>
      <c r="C15" s="117" t="s">
        <v>13</v>
      </c>
      <c r="D15" s="82">
        <v>0</v>
      </c>
      <c r="E15" s="92">
        <v>14.4</v>
      </c>
      <c r="F15" s="83">
        <v>0</v>
      </c>
      <c r="G15" s="91">
        <v>0</v>
      </c>
      <c r="H15" s="86">
        <v>14.4</v>
      </c>
      <c r="I15" s="87">
        <v>0</v>
      </c>
      <c r="K15" s="59"/>
      <c r="L15" s="56">
        <v>22.8</v>
      </c>
      <c r="M15" s="60"/>
      <c r="N15" s="68"/>
      <c r="O15" s="73">
        <v>22.8</v>
      </c>
      <c r="P15" s="100">
        <v>0</v>
      </c>
      <c r="R15" s="44">
        <f t="shared" si="0"/>
        <v>37.200000000000003</v>
      </c>
    </row>
    <row r="16" spans="1:18" ht="39.6" x14ac:dyDescent="0.3">
      <c r="A16" s="29">
        <v>418</v>
      </c>
      <c r="B16" s="111">
        <v>67439918</v>
      </c>
      <c r="C16" s="117" t="s">
        <v>33</v>
      </c>
      <c r="D16" s="82">
        <v>6.5279999999999996</v>
      </c>
      <c r="E16" s="92">
        <v>0</v>
      </c>
      <c r="F16" s="83">
        <v>2.206</v>
      </c>
      <c r="G16" s="91">
        <v>0.13100000000000001</v>
      </c>
      <c r="H16" s="86">
        <v>8.8650000000000002</v>
      </c>
      <c r="I16" s="87">
        <v>1.5873015873015872E-2</v>
      </c>
      <c r="K16" s="61">
        <v>12</v>
      </c>
      <c r="L16" s="60"/>
      <c r="M16" s="56">
        <v>4.056</v>
      </c>
      <c r="N16" s="69">
        <v>0.12</v>
      </c>
      <c r="O16" s="73">
        <v>16.176000000000002</v>
      </c>
      <c r="P16" s="100">
        <v>0</v>
      </c>
      <c r="R16" s="44">
        <f t="shared" si="0"/>
        <v>25.041000000000004</v>
      </c>
    </row>
    <row r="17" spans="1:18" ht="40.200000000000003" thickBot="1" x14ac:dyDescent="0.35">
      <c r="A17" s="115">
        <v>460</v>
      </c>
      <c r="B17" s="112" t="s">
        <v>43</v>
      </c>
      <c r="C17" s="119" t="s">
        <v>34</v>
      </c>
      <c r="D17" s="93">
        <v>0</v>
      </c>
      <c r="E17" s="94">
        <v>24</v>
      </c>
      <c r="F17" s="95">
        <v>0</v>
      </c>
      <c r="G17" s="96">
        <v>0</v>
      </c>
      <c r="H17" s="97">
        <v>24</v>
      </c>
      <c r="I17" s="98">
        <v>0</v>
      </c>
      <c r="K17" s="64"/>
      <c r="L17" s="65">
        <v>48</v>
      </c>
      <c r="M17" s="66"/>
      <c r="N17" s="71"/>
      <c r="O17" s="75">
        <v>48</v>
      </c>
      <c r="P17" s="101">
        <v>0</v>
      </c>
      <c r="R17" s="44">
        <f t="shared" si="0"/>
        <v>72</v>
      </c>
    </row>
    <row r="18" spans="1:18" x14ac:dyDescent="0.3">
      <c r="C18" s="53" t="s">
        <v>35</v>
      </c>
      <c r="D18" s="50">
        <f t="shared" ref="D18:I18" si="2">SUM(D4:D17)</f>
        <v>112.58300000000001</v>
      </c>
      <c r="E18" s="50">
        <f t="shared" si="2"/>
        <v>125.7</v>
      </c>
      <c r="F18" s="50">
        <f t="shared" si="2"/>
        <v>38.053000000000004</v>
      </c>
      <c r="G18" s="50">
        <f t="shared" si="2"/>
        <v>2.2519999999999998</v>
      </c>
      <c r="H18" s="50">
        <f t="shared" si="2"/>
        <v>278.58800000000002</v>
      </c>
      <c r="I18" s="52">
        <f t="shared" si="2"/>
        <v>0.1984126984126984</v>
      </c>
      <c r="K18" s="50">
        <f t="shared" ref="K18:N18" si="3">SUM(K4:K17)</f>
        <v>164</v>
      </c>
      <c r="L18" s="50">
        <f t="shared" si="3"/>
        <v>168</v>
      </c>
      <c r="M18" s="50">
        <f t="shared" si="3"/>
        <v>55.432000000000002</v>
      </c>
      <c r="N18" s="50">
        <f t="shared" si="3"/>
        <v>1.6400000000000001</v>
      </c>
      <c r="O18" s="50">
        <f>SUM(O4:O17)</f>
        <v>389.072</v>
      </c>
      <c r="P18" s="52">
        <f>SUM(P4:P17)</f>
        <v>0</v>
      </c>
      <c r="R18" s="50">
        <f t="shared" ref="R18" si="4">SUM(R4:R17)</f>
        <v>667.66000000000008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6F24C-87DB-4E24-BEA0-0ADCB6E7A1FB}">
  <dimension ref="A1:R18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C15" sqref="C15"/>
    </sheetView>
  </sheetViews>
  <sheetFormatPr defaultRowHeight="14.4" x14ac:dyDescent="0.3"/>
  <cols>
    <col min="1" max="1" width="5.6640625" customWidth="1"/>
    <col min="2" max="2" width="9.6640625" customWidth="1"/>
    <col min="3" max="3" width="34.33203125" customWidth="1"/>
    <col min="4" max="4" width="10.5546875" customWidth="1"/>
    <col min="5" max="5" width="9.44140625" customWidth="1"/>
    <col min="8" max="8" width="12" customWidth="1"/>
    <col min="10" max="10" width="3.109375" customWidth="1"/>
    <col min="11" max="11" width="9.88671875" customWidth="1"/>
    <col min="12" max="12" width="9.109375" customWidth="1"/>
    <col min="14" max="14" width="8.109375" customWidth="1"/>
    <col min="15" max="15" width="12" customWidth="1"/>
    <col min="17" max="17" width="3.6640625" customWidth="1"/>
    <col min="18" max="18" width="12.44140625" customWidth="1"/>
  </cols>
  <sheetData>
    <row r="1" spans="1:18" ht="15.6" x14ac:dyDescent="0.3">
      <c r="A1" s="19" t="s">
        <v>39</v>
      </c>
    </row>
    <row r="2" spans="1:18" ht="15" thickBot="1" x14ac:dyDescent="0.35">
      <c r="A2" s="20" t="s">
        <v>21</v>
      </c>
      <c r="D2" t="s">
        <v>40</v>
      </c>
      <c r="K2" t="s">
        <v>41</v>
      </c>
      <c r="R2" s="102" t="s">
        <v>37</v>
      </c>
    </row>
    <row r="3" spans="1:18" ht="40.200000000000003" thickBot="1" x14ac:dyDescent="0.35">
      <c r="A3" s="113" t="s">
        <v>0</v>
      </c>
      <c r="B3" s="2" t="s">
        <v>24</v>
      </c>
      <c r="C3" s="54" t="s">
        <v>1</v>
      </c>
      <c r="D3" s="21" t="s">
        <v>15</v>
      </c>
      <c r="E3" s="22" t="s">
        <v>16</v>
      </c>
      <c r="F3" s="22" t="s">
        <v>17</v>
      </c>
      <c r="G3" s="23" t="s">
        <v>18</v>
      </c>
      <c r="H3" s="24" t="s">
        <v>19</v>
      </c>
      <c r="I3" s="25" t="s">
        <v>20</v>
      </c>
      <c r="K3" s="14" t="s">
        <v>15</v>
      </c>
      <c r="L3" s="15" t="s">
        <v>16</v>
      </c>
      <c r="M3" s="15" t="s">
        <v>17</v>
      </c>
      <c r="N3" s="16" t="s">
        <v>18</v>
      </c>
      <c r="O3" s="17" t="s">
        <v>19</v>
      </c>
      <c r="P3" s="18" t="s">
        <v>20</v>
      </c>
      <c r="R3" s="17" t="s">
        <v>19</v>
      </c>
    </row>
    <row r="4" spans="1:18" ht="39.6" x14ac:dyDescent="0.3">
      <c r="A4" s="114">
        <v>303</v>
      </c>
      <c r="B4" s="107">
        <v>62690221</v>
      </c>
      <c r="C4" s="116" t="s">
        <v>28</v>
      </c>
      <c r="D4" s="76">
        <v>0</v>
      </c>
      <c r="E4" s="77">
        <v>0</v>
      </c>
      <c r="F4" s="78">
        <v>0</v>
      </c>
      <c r="G4" s="79">
        <v>0</v>
      </c>
      <c r="H4" s="80">
        <v>0</v>
      </c>
      <c r="I4" s="81">
        <v>0</v>
      </c>
      <c r="K4" s="57">
        <v>0</v>
      </c>
      <c r="L4" s="58">
        <v>0</v>
      </c>
      <c r="M4" s="55">
        <v>0</v>
      </c>
      <c r="N4" s="67">
        <v>0</v>
      </c>
      <c r="O4" s="72">
        <v>0</v>
      </c>
      <c r="P4" s="99">
        <v>0</v>
      </c>
      <c r="R4" s="43">
        <f>H4+O4</f>
        <v>0</v>
      </c>
    </row>
    <row r="5" spans="1:18" ht="52.8" x14ac:dyDescent="0.3">
      <c r="A5" s="29">
        <v>308</v>
      </c>
      <c r="B5" s="108">
        <v>15062848</v>
      </c>
      <c r="C5" s="117" t="s">
        <v>29</v>
      </c>
      <c r="D5" s="82">
        <v>0</v>
      </c>
      <c r="E5" s="83">
        <v>0</v>
      </c>
      <c r="F5" s="84">
        <v>0</v>
      </c>
      <c r="G5" s="85">
        <v>0</v>
      </c>
      <c r="H5" s="86">
        <v>0</v>
      </c>
      <c r="I5" s="87">
        <v>0</v>
      </c>
      <c r="K5" s="59">
        <v>0</v>
      </c>
      <c r="L5" s="56">
        <v>0</v>
      </c>
      <c r="M5" s="60">
        <v>0</v>
      </c>
      <c r="N5" s="68">
        <v>0</v>
      </c>
      <c r="O5" s="73">
        <v>0</v>
      </c>
      <c r="P5" s="100">
        <v>0</v>
      </c>
      <c r="R5" s="44">
        <f t="shared" ref="R5:R17" si="0">H5+O5</f>
        <v>0</v>
      </c>
    </row>
    <row r="6" spans="1:18" ht="39.6" x14ac:dyDescent="0.3">
      <c r="A6" s="29">
        <v>309</v>
      </c>
      <c r="B6" s="108">
        <v>175790</v>
      </c>
      <c r="C6" s="117" t="s">
        <v>3</v>
      </c>
      <c r="D6" s="82">
        <v>31.74</v>
      </c>
      <c r="E6" s="83">
        <v>0</v>
      </c>
      <c r="F6" s="84">
        <v>10.728</v>
      </c>
      <c r="G6" s="85">
        <v>0.317</v>
      </c>
      <c r="H6" s="86">
        <v>42.784999999999997</v>
      </c>
      <c r="I6" s="87">
        <v>2.7799999999999998E-2</v>
      </c>
      <c r="K6" s="61">
        <v>63.250000000000007</v>
      </c>
      <c r="L6" s="60">
        <v>0</v>
      </c>
      <c r="M6" s="56">
        <v>21.379000000000001</v>
      </c>
      <c r="N6" s="69">
        <v>0.63300000000000001</v>
      </c>
      <c r="O6" s="73">
        <v>85.262</v>
      </c>
      <c r="P6" s="100">
        <v>0</v>
      </c>
      <c r="R6" s="44">
        <f t="shared" si="0"/>
        <v>128.047</v>
      </c>
    </row>
    <row r="7" spans="1:18" ht="26.4" x14ac:dyDescent="0.3">
      <c r="A7" s="29">
        <v>318</v>
      </c>
      <c r="B7" s="108">
        <v>527939</v>
      </c>
      <c r="C7" s="117" t="s">
        <v>2</v>
      </c>
      <c r="D7" s="82">
        <v>0</v>
      </c>
      <c r="E7" s="83">
        <v>0</v>
      </c>
      <c r="F7" s="84">
        <v>0</v>
      </c>
      <c r="G7" s="85">
        <v>0</v>
      </c>
      <c r="H7" s="86">
        <v>0</v>
      </c>
      <c r="I7" s="87">
        <v>0</v>
      </c>
      <c r="K7" s="59">
        <v>0</v>
      </c>
      <c r="L7" s="56">
        <v>0</v>
      </c>
      <c r="M7" s="60">
        <v>0</v>
      </c>
      <c r="N7" s="68">
        <v>0</v>
      </c>
      <c r="O7" s="73">
        <v>0</v>
      </c>
      <c r="P7" s="100">
        <v>0</v>
      </c>
      <c r="R7" s="44">
        <f t="shared" si="0"/>
        <v>0</v>
      </c>
    </row>
    <row r="8" spans="1:18" ht="26.4" x14ac:dyDescent="0.3">
      <c r="A8" s="29">
        <v>319</v>
      </c>
      <c r="B8" s="108">
        <v>62690400</v>
      </c>
      <c r="C8" s="117" t="s">
        <v>4</v>
      </c>
      <c r="D8" s="82">
        <v>0</v>
      </c>
      <c r="E8" s="83">
        <v>7.2</v>
      </c>
      <c r="F8" s="84">
        <v>0</v>
      </c>
      <c r="G8" s="85">
        <v>0</v>
      </c>
      <c r="H8" s="86">
        <v>7.2</v>
      </c>
      <c r="I8" s="87">
        <v>0</v>
      </c>
      <c r="K8" s="59">
        <v>0</v>
      </c>
      <c r="L8" s="56">
        <v>19.8</v>
      </c>
      <c r="M8" s="60">
        <v>0</v>
      </c>
      <c r="N8" s="68">
        <v>0</v>
      </c>
      <c r="O8" s="73">
        <v>19.8</v>
      </c>
      <c r="P8" s="100">
        <v>0</v>
      </c>
      <c r="R8" s="44">
        <f t="shared" si="0"/>
        <v>27</v>
      </c>
    </row>
    <row r="9" spans="1:18" ht="26.4" x14ac:dyDescent="0.3">
      <c r="A9" s="29">
        <v>445</v>
      </c>
      <c r="B9" s="109">
        <v>87751</v>
      </c>
      <c r="C9" s="117" t="s">
        <v>30</v>
      </c>
      <c r="D9" s="82">
        <v>0</v>
      </c>
      <c r="E9" s="83">
        <v>10.8</v>
      </c>
      <c r="F9" s="84">
        <v>0</v>
      </c>
      <c r="G9" s="85">
        <v>0</v>
      </c>
      <c r="H9" s="86">
        <v>10.8</v>
      </c>
      <c r="I9" s="88">
        <v>0</v>
      </c>
      <c r="K9" s="59">
        <v>0</v>
      </c>
      <c r="L9" s="56">
        <v>19.8</v>
      </c>
      <c r="M9" s="60">
        <v>0</v>
      </c>
      <c r="N9" s="68">
        <v>0</v>
      </c>
      <c r="O9" s="73">
        <v>19.8</v>
      </c>
      <c r="P9" s="100">
        <v>0</v>
      </c>
      <c r="R9" s="44">
        <f t="shared" si="0"/>
        <v>30.6</v>
      </c>
    </row>
    <row r="10" spans="1:18" ht="26.4" x14ac:dyDescent="0.3">
      <c r="A10" s="29">
        <v>400</v>
      </c>
      <c r="B10" s="109">
        <v>15055256</v>
      </c>
      <c r="C10" s="117" t="s">
        <v>6</v>
      </c>
      <c r="D10" s="82">
        <v>0</v>
      </c>
      <c r="E10" s="83">
        <v>19.2</v>
      </c>
      <c r="F10" s="84">
        <v>0</v>
      </c>
      <c r="G10" s="85">
        <v>0</v>
      </c>
      <c r="H10" s="86">
        <v>19.2</v>
      </c>
      <c r="I10" s="88">
        <v>0</v>
      </c>
      <c r="K10" s="59">
        <v>0</v>
      </c>
      <c r="L10" s="56">
        <v>24</v>
      </c>
      <c r="M10" s="60">
        <v>0</v>
      </c>
      <c r="N10" s="68">
        <v>0</v>
      </c>
      <c r="O10" s="73">
        <v>24</v>
      </c>
      <c r="P10" s="100">
        <v>0</v>
      </c>
      <c r="R10" s="44">
        <f t="shared" si="0"/>
        <v>43.2</v>
      </c>
    </row>
    <row r="11" spans="1:18" ht="26.4" x14ac:dyDescent="0.3">
      <c r="A11" s="29">
        <v>390</v>
      </c>
      <c r="B11" s="110">
        <v>60116781</v>
      </c>
      <c r="C11" s="117" t="s">
        <v>5</v>
      </c>
      <c r="D11" s="89">
        <v>0</v>
      </c>
      <c r="E11" s="56">
        <v>0</v>
      </c>
      <c r="F11" s="56">
        <v>0</v>
      </c>
      <c r="G11" s="69">
        <v>0</v>
      </c>
      <c r="H11" s="73">
        <v>0</v>
      </c>
      <c r="I11" s="90">
        <v>0</v>
      </c>
      <c r="K11" s="61">
        <v>0</v>
      </c>
      <c r="L11" s="60">
        <v>0</v>
      </c>
      <c r="M11" s="56">
        <v>0</v>
      </c>
      <c r="N11" s="69">
        <v>0</v>
      </c>
      <c r="O11" s="73">
        <v>0</v>
      </c>
      <c r="P11" s="100">
        <v>0</v>
      </c>
      <c r="R11" s="44">
        <f t="shared" si="0"/>
        <v>0</v>
      </c>
    </row>
    <row r="12" spans="1:18" ht="39.6" x14ac:dyDescent="0.3">
      <c r="A12" s="29">
        <v>345</v>
      </c>
      <c r="B12" s="108">
        <v>48623725</v>
      </c>
      <c r="C12" s="118" t="s">
        <v>8</v>
      </c>
      <c r="D12" s="89">
        <v>43.384</v>
      </c>
      <c r="E12" s="56">
        <v>0</v>
      </c>
      <c r="F12" s="56">
        <v>14.664</v>
      </c>
      <c r="G12" s="69">
        <v>0.434</v>
      </c>
      <c r="H12" s="73">
        <v>58.481999999999999</v>
      </c>
      <c r="I12" s="90">
        <v>0</v>
      </c>
      <c r="K12" s="103">
        <v>83.600000000000009</v>
      </c>
      <c r="L12" s="104">
        <v>0</v>
      </c>
      <c r="M12" s="104">
        <v>28.257000000000001</v>
      </c>
      <c r="N12" s="105">
        <v>0.83599999999999997</v>
      </c>
      <c r="O12" s="106">
        <v>112.69300000000001</v>
      </c>
      <c r="P12" s="100">
        <v>0</v>
      </c>
      <c r="R12" s="44">
        <f t="shared" si="0"/>
        <v>171.17500000000001</v>
      </c>
    </row>
    <row r="13" spans="1:18" ht="39.6" x14ac:dyDescent="0.3">
      <c r="A13" s="29">
        <v>459</v>
      </c>
      <c r="B13" s="111">
        <v>6668275</v>
      </c>
      <c r="C13" s="117" t="s">
        <v>38</v>
      </c>
      <c r="D13" s="82">
        <v>36.799999999999997</v>
      </c>
      <c r="E13" s="83">
        <v>0</v>
      </c>
      <c r="F13" s="83">
        <v>12.438000000000001</v>
      </c>
      <c r="G13" s="91">
        <v>0.36799999999999999</v>
      </c>
      <c r="H13" s="86">
        <v>49.606000000000002</v>
      </c>
      <c r="I13" s="87">
        <v>0.23810000000000001</v>
      </c>
      <c r="K13" s="103">
        <v>47.2</v>
      </c>
      <c r="L13" s="104">
        <v>0</v>
      </c>
      <c r="M13" s="104">
        <v>15.954000000000001</v>
      </c>
      <c r="N13" s="105">
        <v>0.47199999999999998</v>
      </c>
      <c r="O13" s="106">
        <v>63.626000000000005</v>
      </c>
      <c r="P13" s="100">
        <v>0.19040000000000001</v>
      </c>
      <c r="R13" s="44">
        <f t="shared" si="0"/>
        <v>113.232</v>
      </c>
    </row>
    <row r="14" spans="1:18" ht="39.6" x14ac:dyDescent="0.3">
      <c r="A14" s="29">
        <v>454</v>
      </c>
      <c r="B14" s="109">
        <v>75137011</v>
      </c>
      <c r="C14" s="117" t="s">
        <v>11</v>
      </c>
      <c r="D14" s="82">
        <v>0</v>
      </c>
      <c r="E14" s="83">
        <v>14.4</v>
      </c>
      <c r="F14" s="83">
        <v>0</v>
      </c>
      <c r="G14" s="91">
        <v>0</v>
      </c>
      <c r="H14" s="86">
        <v>14.4</v>
      </c>
      <c r="I14" s="87">
        <v>0</v>
      </c>
      <c r="K14" s="59">
        <v>0</v>
      </c>
      <c r="L14" s="56">
        <v>21.6</v>
      </c>
      <c r="M14" s="60">
        <v>0</v>
      </c>
      <c r="N14" s="68">
        <v>0</v>
      </c>
      <c r="O14" s="73">
        <v>21.6</v>
      </c>
      <c r="P14" s="100">
        <v>0</v>
      </c>
      <c r="R14" s="44">
        <f t="shared" si="0"/>
        <v>36</v>
      </c>
    </row>
    <row r="15" spans="1:18" ht="26.4" x14ac:dyDescent="0.3">
      <c r="A15" s="29">
        <v>371</v>
      </c>
      <c r="B15" s="111">
        <v>60884711</v>
      </c>
      <c r="C15" s="117" t="s">
        <v>13</v>
      </c>
      <c r="D15" s="82">
        <v>0</v>
      </c>
      <c r="E15" s="92">
        <v>1.8</v>
      </c>
      <c r="F15" s="83">
        <v>0</v>
      </c>
      <c r="G15" s="91">
        <v>0</v>
      </c>
      <c r="H15" s="86">
        <v>1.8</v>
      </c>
      <c r="I15" s="87">
        <v>0</v>
      </c>
      <c r="K15" s="59">
        <v>0</v>
      </c>
      <c r="L15" s="56">
        <v>6.6</v>
      </c>
      <c r="M15" s="60">
        <v>0</v>
      </c>
      <c r="N15" s="68">
        <v>0</v>
      </c>
      <c r="O15" s="73">
        <v>6.6</v>
      </c>
      <c r="P15" s="100">
        <v>0</v>
      </c>
      <c r="R15" s="44">
        <f t="shared" si="0"/>
        <v>8.4</v>
      </c>
    </row>
    <row r="16" spans="1:18" ht="39.6" x14ac:dyDescent="0.3">
      <c r="A16" s="29">
        <v>418</v>
      </c>
      <c r="B16" s="111">
        <v>67439918</v>
      </c>
      <c r="C16" s="117" t="s">
        <v>33</v>
      </c>
      <c r="D16" s="82">
        <v>7.5</v>
      </c>
      <c r="E16" s="92">
        <v>0</v>
      </c>
      <c r="F16" s="83">
        <v>2.5350000000000001</v>
      </c>
      <c r="G16" s="91">
        <v>7.4999999999999997E-2</v>
      </c>
      <c r="H16" s="86">
        <v>10.11</v>
      </c>
      <c r="I16" s="87">
        <v>0</v>
      </c>
      <c r="K16" s="61">
        <v>13.200000000000001</v>
      </c>
      <c r="L16" s="60">
        <v>0</v>
      </c>
      <c r="M16" s="56">
        <v>4.4619999999999997</v>
      </c>
      <c r="N16" s="69">
        <v>0.13200000000000001</v>
      </c>
      <c r="O16" s="73">
        <v>17.794</v>
      </c>
      <c r="P16" s="100">
        <v>0</v>
      </c>
      <c r="R16" s="44">
        <f t="shared" si="0"/>
        <v>27.904</v>
      </c>
    </row>
    <row r="17" spans="1:18" ht="40.200000000000003" thickBot="1" x14ac:dyDescent="0.35">
      <c r="A17" s="115">
        <v>460</v>
      </c>
      <c r="B17" s="112" t="s">
        <v>43</v>
      </c>
      <c r="C17" s="119" t="s">
        <v>34</v>
      </c>
      <c r="D17" s="93">
        <v>0</v>
      </c>
      <c r="E17" s="94">
        <v>24</v>
      </c>
      <c r="F17" s="95">
        <v>0</v>
      </c>
      <c r="G17" s="96">
        <v>0</v>
      </c>
      <c r="H17" s="97">
        <v>24</v>
      </c>
      <c r="I17" s="98">
        <v>0</v>
      </c>
      <c r="K17" s="64">
        <v>0</v>
      </c>
      <c r="L17" s="65">
        <v>60.72</v>
      </c>
      <c r="M17" s="66">
        <v>0</v>
      </c>
      <c r="N17" s="71">
        <v>0</v>
      </c>
      <c r="O17" s="75">
        <v>60.72</v>
      </c>
      <c r="P17" s="101">
        <v>0</v>
      </c>
      <c r="R17" s="44">
        <f t="shared" si="0"/>
        <v>84.72</v>
      </c>
    </row>
    <row r="18" spans="1:18" x14ac:dyDescent="0.3">
      <c r="C18" s="53" t="s">
        <v>35</v>
      </c>
      <c r="D18" s="50">
        <f t="shared" ref="D18:I18" si="1">SUM(D4:D17)</f>
        <v>119.42399999999999</v>
      </c>
      <c r="E18" s="50">
        <f t="shared" si="1"/>
        <v>77.400000000000006</v>
      </c>
      <c r="F18" s="50">
        <f t="shared" si="1"/>
        <v>40.364999999999995</v>
      </c>
      <c r="G18" s="50">
        <f t="shared" si="1"/>
        <v>1.194</v>
      </c>
      <c r="H18" s="50">
        <f t="shared" si="1"/>
        <v>238.38299999999998</v>
      </c>
      <c r="I18" s="52">
        <f t="shared" si="1"/>
        <v>0.26590000000000003</v>
      </c>
      <c r="K18" s="50">
        <f t="shared" ref="K18:N18" si="2">SUM(K4:K17)</f>
        <v>207.25</v>
      </c>
      <c r="L18" s="50">
        <f t="shared" si="2"/>
        <v>152.51999999999998</v>
      </c>
      <c r="M18" s="50">
        <f t="shared" si="2"/>
        <v>70.052000000000007</v>
      </c>
      <c r="N18" s="50">
        <f t="shared" si="2"/>
        <v>2.073</v>
      </c>
      <c r="O18" s="50">
        <f>SUM(O4:O17)</f>
        <v>431.8950000000001</v>
      </c>
      <c r="P18" s="52">
        <f>SUM(P4:P17)</f>
        <v>0.19040000000000001</v>
      </c>
      <c r="R18" s="50">
        <f>SUM(R4:R17)</f>
        <v>670.27800000000002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rok 2022_2023</vt:lpstr>
      <vt:lpstr>rok 2023_2024</vt:lpstr>
      <vt:lpstr>rok 2024_2025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Jarkovský Václav Ing.</dc:creator>
  <cp:lastModifiedBy>Hrnčíř Tomáš Ing. Mgr.</cp:lastModifiedBy>
  <dcterms:created xsi:type="dcterms:W3CDTF">2015-06-05T18:19:34Z</dcterms:created>
  <dcterms:modified xsi:type="dcterms:W3CDTF">2025-07-08T07:04:08Z</dcterms:modified>
</cp:coreProperties>
</file>