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667\Desktop\KOMPAS\monitorovací dotazník\"/>
    </mc:Choice>
  </mc:AlternateContent>
  <bookViews>
    <workbookView xWindow="0" yWindow="0" windowWidth="20490" windowHeight="7155"/>
  </bookViews>
  <sheets>
    <sheet name="dotazník" sheetId="4" r:id="rId1"/>
    <sheet name="zdroj dat" sheetId="5" state="hidden" r:id="rId2"/>
    <sheet name="Výběry" sheetId="2" state="hidden" r:id="rId3"/>
  </sheets>
  <definedNames>
    <definedName name="ISCO">Výběry!$F$1:$F$11</definedName>
    <definedName name="NACE">Výběry!$D$1:$D$89</definedName>
    <definedName name="pravniforma">Výběry!$B$1:$B$70</definedName>
    <definedName name="zalozkaOs1000000116000" localSheetId="1">'zdroj dat'!$D$25</definedName>
  </definedNames>
  <calcPr calcId="152511"/>
</workbook>
</file>

<file path=xl/calcChain.xml><?xml version="1.0" encoding="utf-8"?>
<calcChain xmlns="http://schemas.openxmlformats.org/spreadsheetml/2006/main">
  <c r="C74" i="4" l="1"/>
  <c r="C61" i="4" l="1"/>
  <c r="A26" i="4" l="1"/>
  <c r="B22" i="4"/>
  <c r="A51" i="4" s="1"/>
  <c r="B110" i="4"/>
  <c r="B109" i="4"/>
  <c r="B108" i="4"/>
  <c r="B107" i="4"/>
  <c r="B106" i="4"/>
  <c r="A18" i="5"/>
  <c r="A21" i="4" s="1"/>
  <c r="A75" i="4" l="1"/>
  <c r="A62" i="4"/>
  <c r="A43" i="4"/>
  <c r="A25" i="4"/>
  <c r="H18" i="4" l="1"/>
  <c r="G18" i="4" l="1"/>
  <c r="E18" i="4"/>
  <c r="B13" i="5"/>
  <c r="F17" i="4" s="1"/>
  <c r="F5" i="5" l="1"/>
  <c r="D5" i="5"/>
  <c r="B5" i="5"/>
  <c r="F4" i="5"/>
  <c r="D4" i="5"/>
  <c r="B4" i="5"/>
  <c r="A105" i="4" l="1"/>
</calcChain>
</file>

<file path=xl/sharedStrings.xml><?xml version="1.0" encoding="utf-8"?>
<sst xmlns="http://schemas.openxmlformats.org/spreadsheetml/2006/main" count="622" uniqueCount="544">
  <si>
    <t>Akciová společnost</t>
  </si>
  <si>
    <t>Banka - akciová společnost</t>
  </si>
  <si>
    <t>Banka-státní peněžní ústav</t>
  </si>
  <si>
    <t>Bytové družstvo</t>
  </si>
  <si>
    <t>Církevní organizace</t>
  </si>
  <si>
    <t>Česká konsolidační agentura</t>
  </si>
  <si>
    <t>Česká národní banka</t>
  </si>
  <si>
    <t xml:space="preserve">České dráhy </t>
  </si>
  <si>
    <t>Družstevní podnik (s 1 zakladatelem)</t>
  </si>
  <si>
    <t>Družstvo</t>
  </si>
  <si>
    <t>Evropská společnost</t>
  </si>
  <si>
    <t>Evropské hosp.zájmové sdružení</t>
  </si>
  <si>
    <t>Fond (národního majetku, pozemkový)</t>
  </si>
  <si>
    <t>Fyzická osoba</t>
  </si>
  <si>
    <t>Fyzická osoba podnikající dle jiného zákona nezapsaná v OR</t>
  </si>
  <si>
    <t>Fyzická osoba podnikající dle jiného zákona než živnostenského zapsaná v OR</t>
  </si>
  <si>
    <t>Fyzická osoba podnikající dle živnostenského zákona nezapsaná v OR</t>
  </si>
  <si>
    <t>Fyzická osoba podnikající dle živnostenského zákona zapsaná v OR</t>
  </si>
  <si>
    <t>Honební společenstvo</t>
  </si>
  <si>
    <t>Jiné družstvo</t>
  </si>
  <si>
    <t>Komora (s vyjímkou profesních komor)</t>
  </si>
  <si>
    <t>Kraj</t>
  </si>
  <si>
    <t>Mezinárodní organizace a sdružení</t>
  </si>
  <si>
    <t>Nadace</t>
  </si>
  <si>
    <t>Nadační fond</t>
  </si>
  <si>
    <t>Obec (obecní úřad)</t>
  </si>
  <si>
    <t>Obecně prospěšná společnost</t>
  </si>
  <si>
    <t>Odštěpný závod, jiná organizační složka</t>
  </si>
  <si>
    <t>Organizační jednotka politické strany</t>
  </si>
  <si>
    <t>Organizační jednotka sdružení</t>
  </si>
  <si>
    <t>Organizační složka státu</t>
  </si>
  <si>
    <t>Podílový fond</t>
  </si>
  <si>
    <t>Podnik nebo hospodářské zařízení politické strany</t>
  </si>
  <si>
    <t>Podnik nebo hospodářské zařízení sdružení</t>
  </si>
  <si>
    <t>Politická strana, politické hnutí</t>
  </si>
  <si>
    <t>Předškolní zařízení</t>
  </si>
  <si>
    <t>Příspěvková organizace</t>
  </si>
  <si>
    <t>Samostatná drobná provozovna obecního úřadu</t>
  </si>
  <si>
    <t>Samostatně hospodařící rolník nezapsaný v obchodním rejstříku</t>
  </si>
  <si>
    <t>Samostatně hospodařící rolník zapsaný v obchodním rejstříku</t>
  </si>
  <si>
    <t>Sdružení (svaz, spolek, společnost, klub aj.)</t>
  </si>
  <si>
    <t>Společenství vlastníků jednotek</t>
  </si>
  <si>
    <t>Společnost komanditní</t>
  </si>
  <si>
    <t>Společnost s ručením omezeným</t>
  </si>
  <si>
    <t>Společný podnik</t>
  </si>
  <si>
    <t>Společný podnik (s více zakladateli)</t>
  </si>
  <si>
    <t>Spotřební družstvo</t>
  </si>
  <si>
    <t>Státní podnik</t>
  </si>
  <si>
    <t>Stavovská organizace - profesní komora</t>
  </si>
  <si>
    <t>Střední škola</t>
  </si>
  <si>
    <t>Svazek obcí</t>
  </si>
  <si>
    <t>Školská právnická osoba</t>
  </si>
  <si>
    <t>Školské zařízení</t>
  </si>
  <si>
    <t>Veřejná obchodní společnost</t>
  </si>
  <si>
    <t>Veřejná výzkumná instituce</t>
  </si>
  <si>
    <t>Výrobní družstvo</t>
  </si>
  <si>
    <t>Vysoká škola</t>
  </si>
  <si>
    <t>Zahraniční kulturní, informační středisko, rozhlasová, tisková a televizní ag.</t>
  </si>
  <si>
    <t>Zahraniční osoba</t>
  </si>
  <si>
    <t>Zájmová organizace družstev</t>
  </si>
  <si>
    <t>Zájmové sdružení</t>
  </si>
  <si>
    <t>Zájmové sdružení právnických osob</t>
  </si>
  <si>
    <t>Základní škola</t>
  </si>
  <si>
    <t>Zastupitelský orgán jiných států</t>
  </si>
  <si>
    <t>Zdravotní pojišťovna</t>
  </si>
  <si>
    <t>Zdravotnické zařízení</t>
  </si>
  <si>
    <t>Zemědělské družstvo</t>
  </si>
  <si>
    <t>Zemědělský podnikatel - fyzická osoba nezapsaná v OR</t>
  </si>
  <si>
    <t>Zemědělský podnikatel - fyzická osoba zapsaná v OR</t>
  </si>
  <si>
    <t>01   Rostlinná a živočišná výroba, myslivost a související činnosti</t>
  </si>
  <si>
    <t>02   Lesnictví a těžba dřeva</t>
  </si>
  <si>
    <t xml:space="preserve">03   Rybolov a akvakultura </t>
  </si>
  <si>
    <t xml:space="preserve">05   Těžba a úprava černého a hnědého uhlí </t>
  </si>
  <si>
    <t>06   Těžba ropy a zemního plynu</t>
  </si>
  <si>
    <t>07   Těžba a úprava rud</t>
  </si>
  <si>
    <t>08   Ostatní těžba a dobývání</t>
  </si>
  <si>
    <t>09   Podpůrné činnosti při těžbě</t>
  </si>
  <si>
    <t>10   Výroba potravinářských výrobků</t>
  </si>
  <si>
    <t>11   Výroba nápojů</t>
  </si>
  <si>
    <t>12   Výroba tabákových výrobků</t>
  </si>
  <si>
    <t>13   Výroba textilií</t>
  </si>
  <si>
    <t>14   Výroba oděvů</t>
  </si>
  <si>
    <t>15   Výroba usní a souvisejících výrobků</t>
  </si>
  <si>
    <t>16   Zpracování dřeva, výroba dřevěných, korkových, proutěných a slaměných výrobků, kromě nábytku</t>
  </si>
  <si>
    <t>17   Výroba papíru a výrobků z papíru</t>
  </si>
  <si>
    <t>18   Tisk a rozmnožování nahraných nosičů</t>
  </si>
  <si>
    <t xml:space="preserve">19   Výroba koksu a rafinovaných ropných produktů </t>
  </si>
  <si>
    <t>20   Výroba chemických látek a chemických přípravků</t>
  </si>
  <si>
    <t>21   Výroba základních farmaceutických výrobků a farmaceutických přípravků</t>
  </si>
  <si>
    <t>22   Výroba pryžových a plastových výrobků</t>
  </si>
  <si>
    <t>23   Výroba ostatních nekovových minerálních výrobků</t>
  </si>
  <si>
    <t>24   Výroba základních kovů, hutní zpracování kovů; slévárenství</t>
  </si>
  <si>
    <t>25   Výroba kovových konstrukcí a kovodělných výrobků, kromě strojů a zařízení</t>
  </si>
  <si>
    <t>26   Výroba počítačů, elektronických a optických přístrojů a zařízení</t>
  </si>
  <si>
    <t>27   Výroba elektrických zařízení</t>
  </si>
  <si>
    <t>28   Výroba strojů a zařízení j. n.</t>
  </si>
  <si>
    <t>29   Výroba motorových vozidel (kromě motocyklů), přívěsů a návěsů</t>
  </si>
  <si>
    <t>30   Výroba ostatních dopravních prostředků a zařízení</t>
  </si>
  <si>
    <t>31   Výroba nábytku</t>
  </si>
  <si>
    <t>32   Ostatní zpracovatelský průmysl</t>
  </si>
  <si>
    <t>33   Opravy a instalace strojů a zařízení</t>
  </si>
  <si>
    <t>35   Výroba a rozvod elektřiny, plynu, tepla a klimatizovaného vzduchu</t>
  </si>
  <si>
    <t xml:space="preserve">36   Shromažďování, úprava a rozvod vody </t>
  </si>
  <si>
    <t>37   Činnosti související s odpadními vodami</t>
  </si>
  <si>
    <t>38   Shromažďování, sběr a odstraňování odpadů, úprava odpadů k dalšímu využití</t>
  </si>
  <si>
    <t>39   Sanace a jiné činnosti související s odpady</t>
  </si>
  <si>
    <t>41   Výstavba budov</t>
  </si>
  <si>
    <t>42   Inženýrské stavitelství</t>
  </si>
  <si>
    <t xml:space="preserve">43   Specializované stavební činnosti </t>
  </si>
  <si>
    <t xml:space="preserve">45   Velkoobchod, maloobchod a opravy motorových vozidel </t>
  </si>
  <si>
    <t xml:space="preserve">46   Velkoobchod, kromě motorových vozidel </t>
  </si>
  <si>
    <t xml:space="preserve">47   Maloobchod, kromě motorových vozidel </t>
  </si>
  <si>
    <t>49   Pozemní a potrubní doprava</t>
  </si>
  <si>
    <t>50   Vodní doprava</t>
  </si>
  <si>
    <t>51   Letecká doprava</t>
  </si>
  <si>
    <t>52   Skladování a vedlejší činnosti v dopravě</t>
  </si>
  <si>
    <t>53   Poštovní a kurýrní činnosti</t>
  </si>
  <si>
    <t>55   Ubytování</t>
  </si>
  <si>
    <t>56   Stravování a pohostinství</t>
  </si>
  <si>
    <t>58   Vydavatelské činnosti</t>
  </si>
  <si>
    <t>59   Činnosti v oblasti filmů, videozáznamů a televizních programů, pořizování zvukových nahrávek a hudební vydavatel. čin.</t>
  </si>
  <si>
    <t>60   Tvorba programů a vysílání</t>
  </si>
  <si>
    <t>61   Telekomunikační činnosti</t>
  </si>
  <si>
    <t>62   Činnosti v oblasti informačních technologií</t>
  </si>
  <si>
    <t>63   Informační činnosti</t>
  </si>
  <si>
    <t>64   Finanční zprostředkování, kromě pojišťovnictví a penzijního financování</t>
  </si>
  <si>
    <t>65   Pojištění, zajištění a penzijní financování, kromě povinného sociálního zabezpečení</t>
  </si>
  <si>
    <t xml:space="preserve">66   Ostatní finanční činnosti  </t>
  </si>
  <si>
    <t>68   Činnosti v oblasti nemovitostí</t>
  </si>
  <si>
    <t>69   Právní a účetnické činnosti</t>
  </si>
  <si>
    <t>70   Činnosti vedení podniků; poradenství v oblasti řízení</t>
  </si>
  <si>
    <t>71   Architektonické a inženýrské činnosti; technické zkoušky a analýzy</t>
  </si>
  <si>
    <t>72   Výzkum a vývoj</t>
  </si>
  <si>
    <t>73   Reklama a průzkum trhu</t>
  </si>
  <si>
    <t>74   Ostatní profesní, vědecké a technické činnosti</t>
  </si>
  <si>
    <t>75   Veterinární činnosti</t>
  </si>
  <si>
    <t>77   Činnosti v oblasti pronájmu a operativního leasingu</t>
  </si>
  <si>
    <t>78   Činnosti související se zaměstnáním</t>
  </si>
  <si>
    <t>79   Činnosti cestovních agentur, kanceláří a jiné rezervační a související činnosti</t>
  </si>
  <si>
    <t>80   Bezpečnostní a pátrací činnosti</t>
  </si>
  <si>
    <t xml:space="preserve">81   Činnosti související se stavbami a úpravou krajiny </t>
  </si>
  <si>
    <t>82   Administrativní, kancelářské a jiné podpůrné činnosti pro podnikání</t>
  </si>
  <si>
    <t>84   Veřejná správa a obrana; povinné sociální zabezpečení</t>
  </si>
  <si>
    <t>85   Vzdělávání</t>
  </si>
  <si>
    <t>86   Zdravotní péče</t>
  </si>
  <si>
    <t>87   Pobytové služby sociální péče</t>
  </si>
  <si>
    <t>88   Ambulantní nebo terénní sociální služby</t>
  </si>
  <si>
    <t>90   Tvůrčí, umělecké a zábavní činnosti</t>
  </si>
  <si>
    <t>91   Činnosti knihoven, archivů, muzeí a jiných kulturních zařízení</t>
  </si>
  <si>
    <t>92   Činnosti heren, kasin a sázkových kanceláří</t>
  </si>
  <si>
    <t xml:space="preserve">93   Sportovní, zábavní a rekreační činnosti </t>
  </si>
  <si>
    <t>94   Činnosti organizací sdružujících osoby za účelem prosazování společných zájmů</t>
  </si>
  <si>
    <t>95   Opravy počítačů a výrobků pro osobní potřebu a převážně pro domácnost</t>
  </si>
  <si>
    <t>96   Poskytování ostatních osobních služeb</t>
  </si>
  <si>
    <t xml:space="preserve">97   Činnosti domácností jako zaměstnavatelů domácího personálu </t>
  </si>
  <si>
    <t>98   Činnosti domácností produkujících blíže neurčené výrobky a služby pro vlastní potřebu</t>
  </si>
  <si>
    <t>99   Činnosti exteritoriálních organizací a orgánů</t>
  </si>
  <si>
    <t>Název 
zaměstnavatele</t>
  </si>
  <si>
    <t>muži</t>
  </si>
  <si>
    <t>ženy</t>
  </si>
  <si>
    <t>1 Zákonodárci a řídící pracovníci</t>
  </si>
  <si>
    <t>2 Specialisté</t>
  </si>
  <si>
    <t>3 Techničtí a odborní pracovníci</t>
  </si>
  <si>
    <t>4 Úřednící</t>
  </si>
  <si>
    <t>5 Pracovníci ve službách</t>
  </si>
  <si>
    <t>6 Kvalifikovaní pracovníci v zemědělství, lesnictví a rybářství</t>
  </si>
  <si>
    <t>7 Řemeslníci a opraváři</t>
  </si>
  <si>
    <t>8 Obsluha strojů a zařízení, montéři</t>
  </si>
  <si>
    <t>9 Pomocní a nekvalifikovaní pracovníci</t>
  </si>
  <si>
    <t>0 Zaměstnanci v ozbrojených silách</t>
  </si>
  <si>
    <t>Hlavní předměty činností
CZ-NACE</t>
  </si>
  <si>
    <t>Zpracoval</t>
  </si>
  <si>
    <t>MONITOROVACÍ DOTAZNÍK</t>
  </si>
  <si>
    <t>Státní</t>
  </si>
  <si>
    <t>Komunální</t>
  </si>
  <si>
    <t>Statutární zástupce:</t>
  </si>
  <si>
    <t>Tel.:</t>
  </si>
  <si>
    <t>osoby se zdravotním postižením (OZP)</t>
  </si>
  <si>
    <t>osoby ve věku 55+</t>
  </si>
  <si>
    <t>z toho pracující v důchodovém věku</t>
  </si>
  <si>
    <t>cizinci z EU/EHP a Švýcarska (mimo občanů Slovenské republiky)</t>
  </si>
  <si>
    <t>z toho ženy</t>
  </si>
  <si>
    <t>Celkem za republiku</t>
  </si>
  <si>
    <t>Celkem</t>
  </si>
  <si>
    <t>Vzdělání</t>
  </si>
  <si>
    <t>počet pracovníků  celkem</t>
  </si>
  <si>
    <t>z toho</t>
  </si>
  <si>
    <t xml:space="preserve">ženy </t>
  </si>
  <si>
    <t>Základní a bez vzdělání</t>
  </si>
  <si>
    <t>Vyučení bez maturity</t>
  </si>
  <si>
    <t>Vyučení s maturitou</t>
  </si>
  <si>
    <t>Střední s maturitou (odborné a všeobecné)</t>
  </si>
  <si>
    <t>Vyšší odborné</t>
  </si>
  <si>
    <t>Vysokoškolské</t>
  </si>
  <si>
    <t>CZ-ISCO</t>
  </si>
  <si>
    <t>Počet prac. Celkem</t>
  </si>
  <si>
    <t>Kategorie zaměstnání</t>
  </si>
  <si>
    <t>Název profese</t>
  </si>
  <si>
    <t>Snížení</t>
  </si>
  <si>
    <t>Zvýšení</t>
  </si>
  <si>
    <t>Z toho s ukončeným VŠ vzděláním</t>
  </si>
  <si>
    <t>Fakulta/ústav</t>
  </si>
  <si>
    <t>Děkujeme za spolupráci</t>
  </si>
  <si>
    <t xml:space="preserve">cizinci - občané Slovenské republiky   </t>
  </si>
  <si>
    <t>cizinci z ostatních zemí  – celkem</t>
  </si>
  <si>
    <t>PSČ</t>
  </si>
  <si>
    <t>Město (Brno, Ostrava)</t>
  </si>
  <si>
    <t>Komentář</t>
  </si>
  <si>
    <t xml:space="preserve">nejčastější státní příslušnost cizinců </t>
  </si>
  <si>
    <t>Vlast. sdružení pol. stran a církví</t>
  </si>
  <si>
    <t>Smíšené (kombinace přechozího)</t>
  </si>
  <si>
    <t>Typ školního zařízení</t>
  </si>
  <si>
    <t>Oblast spolupráce</t>
  </si>
  <si>
    <t>Učiliště</t>
  </si>
  <si>
    <t>Jiná oblast spolupráce</t>
  </si>
  <si>
    <t>Odborný výcvik a praxe</t>
  </si>
  <si>
    <t>Spolupráce při školeních</t>
  </si>
  <si>
    <t xml:space="preserve">e-mailem na adresu: </t>
  </si>
  <si>
    <t xml:space="preserve">Vysoká škola </t>
  </si>
  <si>
    <t>Soukromé</t>
  </si>
  <si>
    <t>Družstevní</t>
  </si>
  <si>
    <t>Druh vlastnictví (zaškrtněte)</t>
  </si>
  <si>
    <t xml:space="preserve">IČO </t>
  </si>
  <si>
    <t>(dva poloviční úvazky = jedno pracovní místo)</t>
  </si>
  <si>
    <t>Celkem přepočet na plně zaměstnané</t>
  </si>
  <si>
    <t>Nejčastěší profese</t>
  </si>
  <si>
    <t>Výhled</t>
  </si>
  <si>
    <t>Název agentury</t>
  </si>
  <si>
    <t>Aktuální stav</t>
  </si>
  <si>
    <t xml:space="preserve">Sídlo </t>
  </si>
  <si>
    <t>provozovna/PSČ</t>
  </si>
  <si>
    <t>Druh vlastnictví (zaškrtněte):</t>
  </si>
  <si>
    <t>hodnota</t>
  </si>
  <si>
    <t>Hradec Králové</t>
  </si>
  <si>
    <t>Jičín</t>
  </si>
  <si>
    <t>Náchod</t>
  </si>
  <si>
    <t>Rychnov nad Kněžnou</t>
  </si>
  <si>
    <t>Trutnov</t>
  </si>
  <si>
    <t>e-mail</t>
  </si>
  <si>
    <t>DS</t>
  </si>
  <si>
    <t>adresa</t>
  </si>
  <si>
    <t>4)</t>
  </si>
  <si>
    <t>5)</t>
  </si>
  <si>
    <t>okres</t>
  </si>
  <si>
    <t>poštou na adresu:</t>
  </si>
  <si>
    <t>kraj v 6. pádě</t>
  </si>
  <si>
    <t>2)</t>
  </si>
  <si>
    <t>datum návratu dotazníku</t>
  </si>
  <si>
    <r>
      <t>2)</t>
    </r>
    <r>
      <rPr>
        <sz val="6"/>
        <rFont val="Calibri"/>
        <family val="2"/>
        <charset val="238"/>
        <scheme val="minor"/>
      </rPr>
      <t>………… kraj tvoří okresy, pokud máte pracoviště ve více okresech kraje, vyplňte prosím dotazník za každý okres samostatně!</t>
    </r>
  </si>
  <si>
    <r>
      <t>3)</t>
    </r>
    <r>
      <rPr>
        <sz val="6"/>
        <rFont val="Calibri"/>
        <family val="2"/>
        <charset val="238"/>
        <scheme val="minor"/>
      </rPr>
      <t>Agenturní zaměstnanci: zaměstnanec má pracovní smlouvu uzavřenu s pracovní agenturou, která mu současné pracovní místo u zaměstnavatele zprostředkovává</t>
    </r>
  </si>
  <si>
    <r>
      <t>4)</t>
    </r>
    <r>
      <rPr>
        <sz val="6"/>
        <rFont val="Calibri"/>
        <family val="2"/>
        <charset val="238"/>
        <scheme val="minor"/>
      </rPr>
      <t>Tabulka č. 5 navazuje na tabulku č. 2</t>
    </r>
  </si>
  <si>
    <r>
      <t xml:space="preserve">Zákonodárci a </t>
    </r>
    <r>
      <rPr>
        <b/>
        <sz val="9"/>
        <rFont val="Calibri"/>
        <family val="2"/>
        <charset val="238"/>
        <scheme val="minor"/>
      </rPr>
      <t>řídící pracovníci</t>
    </r>
  </si>
  <si>
    <r>
      <t>Specialisté</t>
    </r>
    <r>
      <rPr>
        <sz val="9"/>
        <rFont val="Calibri"/>
        <family val="2"/>
        <charset val="238"/>
        <scheme val="minor"/>
      </rPr>
      <t xml:space="preserve"> (vědečtí a odborní duševní pracovníci)</t>
    </r>
  </si>
  <si>
    <r>
      <t xml:space="preserve">Techničtí a </t>
    </r>
    <r>
      <rPr>
        <b/>
        <sz val="9"/>
        <rFont val="Calibri"/>
        <family val="2"/>
        <charset val="238"/>
        <scheme val="minor"/>
      </rPr>
      <t>odborní pracovníci</t>
    </r>
    <r>
      <rPr>
        <sz val="9"/>
        <rFont val="Calibri"/>
        <family val="2"/>
        <charset val="238"/>
        <scheme val="minor"/>
      </rPr>
      <t xml:space="preserve"> (a nižší zdravotničtí)</t>
    </r>
  </si>
  <si>
    <r>
      <t xml:space="preserve">Úředníci (a </t>
    </r>
    <r>
      <rPr>
        <b/>
        <sz val="9"/>
        <rFont val="Calibri"/>
        <family val="2"/>
        <charset val="238"/>
        <scheme val="minor"/>
      </rPr>
      <t>administrativní pracovníci</t>
    </r>
    <r>
      <rPr>
        <sz val="9"/>
        <rFont val="Calibri"/>
        <family val="2"/>
        <charset val="238"/>
        <scheme val="minor"/>
      </rPr>
      <t xml:space="preserve">) </t>
    </r>
  </si>
  <si>
    <r>
      <t xml:space="preserve">Pracovníci </t>
    </r>
    <r>
      <rPr>
        <b/>
        <sz val="9"/>
        <rFont val="Calibri"/>
        <family val="2"/>
        <charset val="238"/>
        <scheme val="minor"/>
      </rPr>
      <t>ve službách a prodeji</t>
    </r>
  </si>
  <si>
    <r>
      <t>Kvalifikovaní pracovníci v </t>
    </r>
    <r>
      <rPr>
        <b/>
        <sz val="9"/>
        <rFont val="Calibri"/>
        <family val="2"/>
        <charset val="238"/>
        <scheme val="minor"/>
      </rPr>
      <t>zemědělství,</t>
    </r>
    <r>
      <rPr>
        <sz val="9"/>
        <rFont val="Calibri"/>
        <family val="2"/>
        <charset val="238"/>
        <scheme val="minor"/>
      </rPr>
      <t xml:space="preserve"> lesnictví a rybářství</t>
    </r>
  </si>
  <si>
    <r>
      <t xml:space="preserve">Řemeslníci a </t>
    </r>
    <r>
      <rPr>
        <sz val="9"/>
        <rFont val="Calibri"/>
        <family val="2"/>
        <charset val="238"/>
        <scheme val="minor"/>
      </rPr>
      <t>opraváři</t>
    </r>
  </si>
  <si>
    <r>
      <t>Obsluha strojů</t>
    </r>
    <r>
      <rPr>
        <sz val="9"/>
        <rFont val="Calibri"/>
        <family val="2"/>
        <charset val="238"/>
        <scheme val="minor"/>
      </rPr>
      <t xml:space="preserve"> a zařízení, montéři </t>
    </r>
  </si>
  <si>
    <r>
      <t xml:space="preserve">Pomocní a </t>
    </r>
    <r>
      <rPr>
        <b/>
        <sz val="9"/>
        <rFont val="Calibri"/>
        <family val="2"/>
        <charset val="238"/>
        <scheme val="minor"/>
      </rPr>
      <t>nekvalifikovaní</t>
    </r>
    <r>
      <rPr>
        <sz val="9"/>
        <rFont val="Calibri"/>
        <family val="2"/>
        <charset val="238"/>
        <scheme val="minor"/>
      </rPr>
      <t xml:space="preserve"> pracovníci</t>
    </r>
  </si>
  <si>
    <r>
      <rPr>
        <vertAlign val="superscript"/>
        <sz val="6"/>
        <rFont val="Calibri"/>
        <family val="2"/>
        <charset val="238"/>
        <scheme val="minor"/>
      </rPr>
      <t>5)</t>
    </r>
    <r>
      <rPr>
        <sz val="6"/>
        <rFont val="Calibri"/>
        <family val="2"/>
        <charset val="238"/>
        <scheme val="minor"/>
      </rPr>
      <t>Tabulka č. 6 navazuje na tabulku č. 2</t>
    </r>
  </si>
  <si>
    <r>
      <t xml:space="preserve">Z toho absolventi </t>
    </r>
    <r>
      <rPr>
        <vertAlign val="superscript"/>
        <sz val="9"/>
        <rFont val="Calibri"/>
        <family val="2"/>
        <charset val="238"/>
        <scheme val="minor"/>
      </rPr>
      <t>6)</t>
    </r>
  </si>
  <si>
    <r>
      <t>Jedná se o dlouhodobě postrádanou profesi?</t>
    </r>
    <r>
      <rPr>
        <vertAlign val="superscript"/>
        <sz val="7"/>
        <rFont val="Calibri"/>
        <family val="2"/>
        <charset val="238"/>
        <scheme val="minor"/>
      </rPr>
      <t>7)</t>
    </r>
  </si>
  <si>
    <r>
      <t>Důvod</t>
    </r>
    <r>
      <rPr>
        <vertAlign val="superscript"/>
        <sz val="9"/>
        <rFont val="Calibri"/>
        <family val="2"/>
        <charset val="238"/>
        <scheme val="minor"/>
      </rPr>
      <t>8)</t>
    </r>
  </si>
  <si>
    <r>
      <rPr>
        <b/>
        <sz val="9"/>
        <rFont val="Calibri"/>
        <family val="2"/>
        <charset val="238"/>
        <scheme val="minor"/>
      </rPr>
      <t>do datové schránky</t>
    </r>
    <r>
      <rPr>
        <sz val="9"/>
        <color theme="1"/>
        <rFont val="Calibri"/>
        <family val="2"/>
        <charset val="238"/>
        <scheme val="minor"/>
      </rPr>
      <t/>
    </r>
  </si>
  <si>
    <t>OK</t>
  </si>
  <si>
    <t>kraj v 1. pádě</t>
  </si>
  <si>
    <t>V žádném případě nezasahovat, ani neměnit umístění tabulky, přestane to fungovat!</t>
  </si>
  <si>
    <t>HK</t>
  </si>
  <si>
    <t>JC</t>
  </si>
  <si>
    <t>NA</t>
  </si>
  <si>
    <t>RK</t>
  </si>
  <si>
    <t>TU</t>
  </si>
  <si>
    <t>Svěle oranžová pole lze doplňovat a nahrazovat jinými údaji, ale v žádné případě nepřesouvat umístění tabulky či měnit její velikost, přestane to fungovat!</t>
  </si>
  <si>
    <t>příjmení, jméno:</t>
  </si>
  <si>
    <t>e-mail:</t>
  </si>
  <si>
    <t>podpis:</t>
  </si>
  <si>
    <t>kontakt. tel.:</t>
  </si>
  <si>
    <t>Rok, za který zjišťujeme data</t>
  </si>
  <si>
    <t>Aktuální rok</t>
  </si>
  <si>
    <t>Instituce (např. VÚT, AVČR, Ústav...)</t>
  </si>
  <si>
    <t>1. EVIDENČNÍ ÚDAJE ZAMĚSTNAVATELE</t>
  </si>
  <si>
    <r>
      <t>2. POČET PRACOVNÍKŮ ZAMĚSTNAVATELE (VE FYZICKÝCH OSOBÁCH)</t>
    </r>
    <r>
      <rPr>
        <b/>
        <vertAlign val="superscript"/>
        <sz val="9"/>
        <rFont val="Calibri"/>
        <family val="2"/>
        <charset val="238"/>
        <scheme val="minor"/>
      </rPr>
      <t>1)</t>
    </r>
    <r>
      <rPr>
        <b/>
        <sz val="9"/>
        <rFont val="Calibri"/>
        <family val="2"/>
        <charset val="238"/>
        <scheme val="minor"/>
      </rPr>
      <t>:</t>
    </r>
  </si>
  <si>
    <t>3. KOLIK PRACOVNÍKŮ ZAMĚSTNÁVÁTE NA  ZKRÁCENÝ ÚVAZEK?</t>
  </si>
  <si>
    <r>
      <t>4. AGENTURNÍ ZAMĚSTNANCI</t>
    </r>
    <r>
      <rPr>
        <b/>
        <vertAlign val="superscript"/>
        <sz val="9"/>
        <rFont val="Calibri"/>
        <family val="2"/>
        <charset val="238"/>
        <scheme val="minor"/>
      </rPr>
      <t>3)</t>
    </r>
    <r>
      <rPr>
        <b/>
        <sz val="9"/>
        <rFont val="Calibri"/>
        <family val="2"/>
        <charset val="238"/>
        <scheme val="minor"/>
      </rPr>
      <t xml:space="preserve"> - CELKOVÝ POČET A NEJČASTĚJŠÍ PROFESE ZAMĚSTNÁVANÝCH AGENTURNÍCH PRACOVNÍKŮ</t>
    </r>
  </si>
  <si>
    <r>
      <t xml:space="preserve">8. SPOLUPRACUJETE V OKRESE SE ŠKOLOU </t>
    </r>
    <r>
      <rPr>
        <b/>
        <i/>
        <sz val="9"/>
        <rFont val="Calibri"/>
        <family val="2"/>
        <charset val="238"/>
        <scheme val="minor"/>
      </rPr>
      <t>(ZAŠKRTNĚTE)</t>
    </r>
    <r>
      <rPr>
        <b/>
        <sz val="9"/>
        <rFont val="Calibri"/>
        <family val="2"/>
        <charset val="238"/>
        <scheme val="minor"/>
      </rPr>
      <t>?</t>
    </r>
  </si>
  <si>
    <t>9. UVEĎTE PROSÍM POČET ZAMĚSTNANCŮ VE VÝZKUMU A VÝVOJI</t>
  </si>
  <si>
    <t>10. POKUD VAŠE FIRMA SPOLUPRACUJE NA VÝZKUMU A VÝVOJI S VEŘEJNÝMI VÝZKUMNÝMI INSTITUCEMI (VČ. VŠ), UVEĎTE NÁSLEDUJÍCÍ INFORMACE O DVOU NEJDŮLEŽITĚJŠÍCH PARTNERECH (VČ. ZAHRANIČNÍCH)</t>
  </si>
  <si>
    <t>pište takto, ne číslem, tj. ne "31.3.2018"</t>
  </si>
  <si>
    <r>
      <t xml:space="preserve">1) </t>
    </r>
    <r>
      <rPr>
        <sz val="6"/>
        <rFont val="Calibri"/>
        <family val="2"/>
        <charset val="238"/>
        <scheme val="minor"/>
      </rPr>
      <t>kmenoví zaměstnanci; mají pracovní poměr uzavřen přímo se zaměstnavatelem, nezapočítávají se pracovníci na další pracovní poměr, na dohody, osoby na mateřské a rodičovské dovolené</t>
    </r>
  </si>
  <si>
    <r>
      <rPr>
        <vertAlign val="superscript"/>
        <sz val="8"/>
        <rFont val="Calibri"/>
        <family val="2"/>
        <charset val="238"/>
        <scheme val="minor"/>
      </rPr>
      <t>6)</t>
    </r>
    <r>
      <rPr>
        <sz val="6"/>
        <rFont val="Calibri"/>
        <family val="2"/>
        <charset val="238"/>
        <scheme val="minor"/>
      </rPr>
      <t>Doplňte písmenem dosažené vzdělání: (A) vyučení bez maturity; (B) vyučení s maturitou; (C) střední s maturitou; (D) vyšší odborné; (E) vysokoškolské</t>
    </r>
  </si>
  <si>
    <r>
      <rPr>
        <vertAlign val="superscript"/>
        <sz val="6"/>
        <rFont val="Calibri"/>
        <family val="2"/>
        <charset val="238"/>
        <scheme val="minor"/>
      </rPr>
      <t xml:space="preserve">7) </t>
    </r>
    <r>
      <rPr>
        <sz val="6"/>
        <rFont val="Calibri"/>
        <family val="2"/>
        <charset val="238"/>
        <scheme val="minor"/>
      </rPr>
      <t>vyplňujte ANO - NE</t>
    </r>
  </si>
  <si>
    <r>
      <t xml:space="preserve">8) </t>
    </r>
    <r>
      <rPr>
        <sz val="6"/>
        <rFont val="Calibri"/>
        <family val="2"/>
        <charset val="238"/>
        <scheme val="minor"/>
      </rPr>
      <t>Doplňte číslici: (1) automatizace/robotizace procesů; (2) nové technologie; (3) informační systémy; (4) změna odbytu/poptávky trhu</t>
    </r>
  </si>
  <si>
    <t>E-mail:</t>
  </si>
  <si>
    <t>kód okresu</t>
  </si>
  <si>
    <t>v okrese</t>
  </si>
  <si>
    <t>odkaz na okresy</t>
  </si>
  <si>
    <t>Hlavním městě Praze</t>
  </si>
  <si>
    <t>Praha</t>
  </si>
  <si>
    <t>A</t>
  </si>
  <si>
    <t>Jihočeském kraji</t>
  </si>
  <si>
    <t>České Budějovice</t>
  </si>
  <si>
    <t>CB</t>
  </si>
  <si>
    <t>Jihomoravském kraji</t>
  </si>
  <si>
    <t>Český Krumlov</t>
  </si>
  <si>
    <t>CK</t>
  </si>
  <si>
    <t>Karlovarském kraji</t>
  </si>
  <si>
    <t>Jindřichův Hradec</t>
  </si>
  <si>
    <t>JH</t>
  </si>
  <si>
    <t>Kraji Vysočina</t>
  </si>
  <si>
    <t>Písek</t>
  </si>
  <si>
    <t>PI</t>
  </si>
  <si>
    <t>Královéhradeckém kraji</t>
  </si>
  <si>
    <t>Prachatice</t>
  </si>
  <si>
    <t>PT</t>
  </si>
  <si>
    <t>Libereckém kraji</t>
  </si>
  <si>
    <t>Strakonice</t>
  </si>
  <si>
    <t>ST</t>
  </si>
  <si>
    <t>Moravskoslezském kraji</t>
  </si>
  <si>
    <t>Tábor</t>
  </si>
  <si>
    <t>TA</t>
  </si>
  <si>
    <t>Olomouckém kraji</t>
  </si>
  <si>
    <t>Blansko</t>
  </si>
  <si>
    <t>BK</t>
  </si>
  <si>
    <t>Pardubickém kraji</t>
  </si>
  <si>
    <t>Brno-město</t>
  </si>
  <si>
    <t>BM</t>
  </si>
  <si>
    <t>Plzeňském kraji</t>
  </si>
  <si>
    <t>Brno-venkov</t>
  </si>
  <si>
    <t>BI</t>
  </si>
  <si>
    <t>Středočeském kraji</t>
  </si>
  <si>
    <t>Břeclav</t>
  </si>
  <si>
    <t>BV</t>
  </si>
  <si>
    <t>Ústeckém kraji</t>
  </si>
  <si>
    <t>Hodonín</t>
  </si>
  <si>
    <t>HO</t>
  </si>
  <si>
    <t>Zlínském kraji</t>
  </si>
  <si>
    <t>Vyškov</t>
  </si>
  <si>
    <t>VY</t>
  </si>
  <si>
    <t>Znojmo</t>
  </si>
  <si>
    <t>ZN</t>
  </si>
  <si>
    <t>Cheb</t>
  </si>
  <si>
    <t>CH</t>
  </si>
  <si>
    <t>Karlovy Vary</t>
  </si>
  <si>
    <t>KV</t>
  </si>
  <si>
    <t>Sokolov</t>
  </si>
  <si>
    <t>SO</t>
  </si>
  <si>
    <t>Hlavní město Praha</t>
  </si>
  <si>
    <t>Havlíčkův Brod</t>
  </si>
  <si>
    <t>HB</t>
  </si>
  <si>
    <t>Jihočeský kraj</t>
  </si>
  <si>
    <t>Jihlava</t>
  </si>
  <si>
    <t>JI</t>
  </si>
  <si>
    <t>Jihomoravský kraj</t>
  </si>
  <si>
    <t>Pelhřimov</t>
  </si>
  <si>
    <t>PE</t>
  </si>
  <si>
    <t>Karlovarský kraj</t>
  </si>
  <si>
    <t>Třebíč</t>
  </si>
  <si>
    <t>TR</t>
  </si>
  <si>
    <t>Kraj Vysočina</t>
  </si>
  <si>
    <t>Žďár nad Sázavou</t>
  </si>
  <si>
    <t>ZR</t>
  </si>
  <si>
    <t>Královéhradecký kraj</t>
  </si>
  <si>
    <t>Liberecký kraj</t>
  </si>
  <si>
    <t>Moravskoslezský kraj</t>
  </si>
  <si>
    <t>Olomoucký kraj</t>
  </si>
  <si>
    <t>Pardubický kraj</t>
  </si>
  <si>
    <t>Plzeňský kraj</t>
  </si>
  <si>
    <t>Česká Lípa</t>
  </si>
  <si>
    <t>CL</t>
  </si>
  <si>
    <t>Středočeský kraj</t>
  </si>
  <si>
    <t>Jablonec nad Nisou</t>
  </si>
  <si>
    <t>JN</t>
  </si>
  <si>
    <t>Ústecký kraj</t>
  </si>
  <si>
    <t>Liberec</t>
  </si>
  <si>
    <t>LB</t>
  </si>
  <si>
    <t>Zlínský kraj</t>
  </si>
  <si>
    <t>Semily</t>
  </si>
  <si>
    <t>SM</t>
  </si>
  <si>
    <t>Bruntál</t>
  </si>
  <si>
    <t>BR</t>
  </si>
  <si>
    <t>ANO</t>
  </si>
  <si>
    <t>Frýdek-Místek</t>
  </si>
  <si>
    <t>FM</t>
  </si>
  <si>
    <t>NE</t>
  </si>
  <si>
    <t>Karviná</t>
  </si>
  <si>
    <t>KA</t>
  </si>
  <si>
    <t>Nový Jičín</t>
  </si>
  <si>
    <t>NJ</t>
  </si>
  <si>
    <t>Opava</t>
  </si>
  <si>
    <t>OP</t>
  </si>
  <si>
    <t>Ostrava-město</t>
  </si>
  <si>
    <t>OV</t>
  </si>
  <si>
    <t>Jeseník</t>
  </si>
  <si>
    <t>JE</t>
  </si>
  <si>
    <t>Olomouc</t>
  </si>
  <si>
    <t>OL</t>
  </si>
  <si>
    <t>Prostějov</t>
  </si>
  <si>
    <t>PV</t>
  </si>
  <si>
    <t>Přerov</t>
  </si>
  <si>
    <t>PR</t>
  </si>
  <si>
    <t>Šumperk</t>
  </si>
  <si>
    <t>SU</t>
  </si>
  <si>
    <t>Chrudim</t>
  </si>
  <si>
    <t>CR</t>
  </si>
  <si>
    <t>Pardubice</t>
  </si>
  <si>
    <t>PA</t>
  </si>
  <si>
    <t>Svitavy</t>
  </si>
  <si>
    <t>SY</t>
  </si>
  <si>
    <t>Ústí nad Orlicí</t>
  </si>
  <si>
    <t>UO</t>
  </si>
  <si>
    <t>Domažlice</t>
  </si>
  <si>
    <t>DO</t>
  </si>
  <si>
    <t>Klatovy</t>
  </si>
  <si>
    <t>KT</t>
  </si>
  <si>
    <t>Plzeň-jih</t>
  </si>
  <si>
    <t>PJ</t>
  </si>
  <si>
    <t>Plzeň-město</t>
  </si>
  <si>
    <t>PM</t>
  </si>
  <si>
    <t>Plzeň-sever</t>
  </si>
  <si>
    <t>PS</t>
  </si>
  <si>
    <t>Rokycany</t>
  </si>
  <si>
    <t>RO</t>
  </si>
  <si>
    <t>Tachov</t>
  </si>
  <si>
    <t>TC</t>
  </si>
  <si>
    <t>Benešov</t>
  </si>
  <si>
    <t>BN</t>
  </si>
  <si>
    <t>Beroun</t>
  </si>
  <si>
    <t>BE</t>
  </si>
  <si>
    <t>Kladno</t>
  </si>
  <si>
    <t>KD</t>
  </si>
  <si>
    <t>Kolín</t>
  </si>
  <si>
    <t>KO</t>
  </si>
  <si>
    <t>Kutná Hora</t>
  </si>
  <si>
    <t>KH</t>
  </si>
  <si>
    <t>Mělník</t>
  </si>
  <si>
    <t>ME</t>
  </si>
  <si>
    <t>Mladá Boleslav</t>
  </si>
  <si>
    <t>MB</t>
  </si>
  <si>
    <t>Nymburk</t>
  </si>
  <si>
    <t>NB</t>
  </si>
  <si>
    <t>Praha-východ</t>
  </si>
  <si>
    <t>PH</t>
  </si>
  <si>
    <t>Praha-západ</t>
  </si>
  <si>
    <t>PZ</t>
  </si>
  <si>
    <t>Příbram</t>
  </si>
  <si>
    <t>PB</t>
  </si>
  <si>
    <t>Rakovník</t>
  </si>
  <si>
    <t>RA</t>
  </si>
  <si>
    <t>Děčín</t>
  </si>
  <si>
    <t>DC</t>
  </si>
  <si>
    <t>Chomutov</t>
  </si>
  <si>
    <t>CV</t>
  </si>
  <si>
    <t>Litoměřice</t>
  </si>
  <si>
    <t>LT</t>
  </si>
  <si>
    <t>Louny</t>
  </si>
  <si>
    <t>LN</t>
  </si>
  <si>
    <t>Most</t>
  </si>
  <si>
    <t>MO</t>
  </si>
  <si>
    <t>Teplice</t>
  </si>
  <si>
    <t>TP</t>
  </si>
  <si>
    <t>Ústí nad Labem</t>
  </si>
  <si>
    <t>UL</t>
  </si>
  <si>
    <t>Kroměříž</t>
  </si>
  <si>
    <t>KM</t>
  </si>
  <si>
    <t>Uherské Hradiště</t>
  </si>
  <si>
    <t>UH</t>
  </si>
  <si>
    <t>Vsetín</t>
  </si>
  <si>
    <t>VS</t>
  </si>
  <si>
    <t>Zlín</t>
  </si>
  <si>
    <t>ZL</t>
  </si>
  <si>
    <t>Krajská hospodářská komora Kraje Vysočina, z.s.</t>
  </si>
  <si>
    <t>ilecek@hkjihlava.cz</t>
  </si>
  <si>
    <t>Benešova 13, Jihlava, 586 01</t>
  </si>
  <si>
    <t>panacua</t>
  </si>
  <si>
    <t>kraj</t>
  </si>
  <si>
    <t>název instituce</t>
  </si>
  <si>
    <t>okres v sídle kraje</t>
  </si>
  <si>
    <t>Krajské hospodářské komory Kraje Vysočina, z.s.</t>
  </si>
  <si>
    <t>název instituce v 2. pádě</t>
  </si>
  <si>
    <t>'zdroj dat'!M2</t>
  </si>
  <si>
    <t>'zdroj dat'!M3:M9</t>
  </si>
  <si>
    <t>'zdroj dat'!M10:M16</t>
  </si>
  <si>
    <t>'zdroj dat'!M17:M19</t>
  </si>
  <si>
    <t>'zdroj dat'!M20:M24</t>
  </si>
  <si>
    <t>'zdroj dat'!M25:M29</t>
  </si>
  <si>
    <t>'zdroj dat'!M30:M33</t>
  </si>
  <si>
    <t>'zdroj dat'!M34:M39</t>
  </si>
  <si>
    <t>'zdroj dat'!M40:M44</t>
  </si>
  <si>
    <t>'zdroj dat'!M45:M48</t>
  </si>
  <si>
    <t>'zdroj dat'!M49:M55</t>
  </si>
  <si>
    <t>'zdroj dat'!M56:M64</t>
  </si>
  <si>
    <t>'zdroj dat'!M68:M74</t>
  </si>
  <si>
    <t>'zdroj dat'!M75:M78</t>
  </si>
  <si>
    <t>Zde prosím vyberte z rozbalovacího menu okres,
za který dotazník vyplňujete. Děkujeme Vám.</t>
  </si>
  <si>
    <t>osoby s těžkým zdravot. postižením (z celkového počtu OZP)</t>
  </si>
  <si>
    <t>dotaznik@kr-kralovehradecky.cz</t>
  </si>
  <si>
    <t>Pivovarské náměstí 1245, 500 03 Hradec Králové</t>
  </si>
  <si>
    <t>gcgbp3q</t>
  </si>
  <si>
    <t>institutmackova@khkzk.cz</t>
  </si>
  <si>
    <t>znj7uo</t>
  </si>
  <si>
    <t>Královéhradeckého kraje</t>
  </si>
  <si>
    <t>Vavrečkova 5262, 760 01  Zlín</t>
  </si>
  <si>
    <t>Institut Krajské hospodářské komory Zlínského kraje, z.ú.</t>
  </si>
  <si>
    <t>Institutu Krajské hospodářské komory Zlínského kraje, z.ú.</t>
  </si>
  <si>
    <t>klouda.m@kr-ustecky.cz</t>
  </si>
  <si>
    <t>t9zbsva</t>
  </si>
  <si>
    <t>Velká Hradební 3118/48, 400 02  Ústí nad Labem</t>
  </si>
  <si>
    <t>Ústeckého kraje</t>
  </si>
  <si>
    <t>kompas@khkjm.cz</t>
  </si>
  <si>
    <t>uwtactr</t>
  </si>
  <si>
    <t>Purkyňova 648/125, 612 00  Brno</t>
  </si>
  <si>
    <t>Krajská hospodářská komora Jižní Moravy, spolek</t>
  </si>
  <si>
    <t>Krajské hospodářské komora Jižní Moravy, spolku</t>
  </si>
  <si>
    <t>Karlovarský kraj - Krajský úřad Karlovarského kraje</t>
  </si>
  <si>
    <t>tomas.picka@kr-karlovarsky.cz</t>
  </si>
  <si>
    <t>Závodní 353/88, 360 06, Karlovy Vary</t>
  </si>
  <si>
    <t xml:space="preserve">siqbxt2 </t>
  </si>
  <si>
    <t>Karlovarského kraje - Krajského úřadu Karlovarského kraje</t>
  </si>
  <si>
    <t>Sdružení pro rozvoj Libereckého kraje</t>
  </si>
  <si>
    <t>asistentka@sdruzenilk.cz</t>
  </si>
  <si>
    <t>tkabvku</t>
  </si>
  <si>
    <t>PZOK z.ú. (Pakt zaměstnanosti Olomouckého kraje)</t>
  </si>
  <si>
    <t>dotaznik@pzok.cz</t>
  </si>
  <si>
    <t>r2z3axm</t>
  </si>
  <si>
    <t>PZOK z.ú. (Paktu zaměstnanosti Olomouckého kraje)</t>
  </si>
  <si>
    <t>Jeremenkova 40b, Olomouc, 779 00</t>
  </si>
  <si>
    <t>pavlasova@jsrlz.cz</t>
  </si>
  <si>
    <t>jdsbj59</t>
  </si>
  <si>
    <t>Jihočeská společnost pro rozvoj lidských zdrojů, o. p. s.</t>
  </si>
  <si>
    <t>Jihočeské společnosti pro rozvoj lidských zdrojů, o. p. s.</t>
  </si>
  <si>
    <t>Husova tř. 1846/9, 370 01  České Budějovice 3</t>
  </si>
  <si>
    <t xml:space="preserve">Sdružení pro rozvoj Moravskoslezského kraje z.s. </t>
  </si>
  <si>
    <t>gavenda@rpic-vip.cz</t>
  </si>
  <si>
    <t>tscees9</t>
  </si>
  <si>
    <t>Výstavní 2224/8, 709 00  Ostrava</t>
  </si>
  <si>
    <t>Na Bojišti 759/15, Liberec III - Jeřáb, 460 07 Liberec</t>
  </si>
  <si>
    <t>Institut rozvoje Krajské hospodářské komory StČ, z.s.</t>
  </si>
  <si>
    <t xml:space="preserve">dotaznik@institutkhkstc.cz </t>
  </si>
  <si>
    <t>Pražská 298, 250 01  Brandýs n.L. - St. Boleslav</t>
  </si>
  <si>
    <t>rua2z6m</t>
  </si>
  <si>
    <t>Institutu rozvoje Krajské hospodářské komory StČ, z.s.</t>
  </si>
  <si>
    <t>30 dnů po obdržení</t>
  </si>
  <si>
    <t>Královéhradecký kraj, Ing. Zdeňka Rychterová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</si>
</sst>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 CE"/>
      <charset val="238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vertAlign val="superscript"/>
      <sz val="6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vertAlign val="superscript"/>
      <sz val="7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"/>
      <color theme="0"/>
      <name val="Calibri"/>
      <family val="2"/>
      <charset val="238"/>
      <scheme val="minor"/>
    </font>
    <font>
      <sz val="9"/>
      <color rgb="FF00B0F0"/>
      <name val="Calibri"/>
      <family val="2"/>
      <charset val="238"/>
      <scheme val="minor"/>
    </font>
    <font>
      <sz val="7"/>
      <color rgb="FF00B0F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7F9A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auto="1"/>
      </diagonal>
    </border>
    <border diagonalUp="1">
      <left/>
      <right/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28" fillId="0" borderId="0" applyNumberFormat="0" applyFill="0" applyBorder="0" applyAlignment="0" applyProtection="0"/>
  </cellStyleXfs>
  <cellXfs count="29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49" fontId="1" fillId="0" borderId="0" xfId="0" applyNumberFormat="1" applyFont="1"/>
    <xf numFmtId="0" fontId="1" fillId="0" borderId="0" xfId="0" applyFont="1"/>
    <xf numFmtId="0" fontId="3" fillId="0" borderId="0" xfId="0" applyFont="1"/>
    <xf numFmtId="0" fontId="7" fillId="2" borderId="1" xfId="0" applyFont="1" applyFill="1" applyBorder="1" applyAlignment="1">
      <alignment horizontal="center"/>
    </xf>
    <xf numFmtId="0" fontId="8" fillId="0" borderId="3" xfId="0" applyFont="1" applyBorder="1" applyAlignment="1"/>
    <xf numFmtId="0" fontId="0" fillId="4" borderId="1" xfId="0" applyFill="1" applyBorder="1"/>
    <xf numFmtId="0" fontId="14" fillId="0" borderId="0" xfId="0" applyFont="1" applyAlignment="1">
      <alignment vertical="center"/>
    </xf>
    <xf numFmtId="0" fontId="15" fillId="0" borderId="0" xfId="0" applyFont="1"/>
    <xf numFmtId="0" fontId="6" fillId="0" borderId="0" xfId="0" applyFont="1" applyAlignment="1">
      <alignment vertical="center"/>
    </xf>
    <xf numFmtId="0" fontId="7" fillId="2" borderId="27" xfId="0" applyFont="1" applyFill="1" applyBorder="1" applyAlignment="1">
      <alignment horizontal="right"/>
    </xf>
    <xf numFmtId="0" fontId="7" fillId="2" borderId="1" xfId="0" applyFont="1" applyFill="1" applyBorder="1" applyAlignment="1"/>
    <xf numFmtId="0" fontId="18" fillId="0" borderId="0" xfId="0" applyFont="1" applyBorder="1" applyAlignment="1"/>
    <xf numFmtId="0" fontId="13" fillId="0" borderId="0" xfId="0" applyFont="1" applyBorder="1" applyAlignment="1"/>
    <xf numFmtId="0" fontId="17" fillId="0" borderId="5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7" fillId="0" borderId="3" xfId="0" applyFont="1" applyBorder="1" applyAlignment="1"/>
    <xf numFmtId="0" fontId="6" fillId="0" borderId="0" xfId="0" applyFont="1"/>
    <xf numFmtId="0" fontId="7" fillId="0" borderId="0" xfId="0" applyFont="1"/>
    <xf numFmtId="0" fontId="15" fillId="0" borderId="3" xfId="0" applyFont="1" applyBorder="1" applyAlignment="1"/>
    <xf numFmtId="0" fontId="15" fillId="0" borderId="0" xfId="0" applyFont="1" applyBorder="1"/>
    <xf numFmtId="0" fontId="8" fillId="2" borderId="9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23" fillId="0" borderId="0" xfId="0" applyFont="1" applyAlignment="1"/>
    <xf numFmtId="0" fontId="7" fillId="0" borderId="1" xfId="0" applyFont="1" applyBorder="1" applyAlignment="1">
      <alignment horizontal="right" wrapText="1"/>
    </xf>
    <xf numFmtId="0" fontId="17" fillId="2" borderId="4" xfId="0" applyFont="1" applyFill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3" borderId="4" xfId="0" applyFont="1" applyFill="1" applyBorder="1" applyAlignment="1">
      <alignment horizontal="right"/>
    </xf>
    <xf numFmtId="0" fontId="25" fillId="0" borderId="0" xfId="0" applyFont="1"/>
    <xf numFmtId="0" fontId="25" fillId="0" borderId="0" xfId="0" applyFont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5" borderId="6" xfId="0" applyFill="1" applyBorder="1"/>
    <xf numFmtId="0" fontId="0" fillId="6" borderId="1" xfId="0" applyFill="1" applyBorder="1"/>
    <xf numFmtId="0" fontId="0" fillId="4" borderId="6" xfId="0" applyFill="1" applyBorder="1"/>
    <xf numFmtId="0" fontId="0" fillId="6" borderId="6" xfId="0" applyFill="1" applyBorder="1"/>
    <xf numFmtId="49" fontId="0" fillId="6" borderId="6" xfId="0" applyNumberFormat="1" applyFill="1" applyBorder="1"/>
    <xf numFmtId="0" fontId="0" fillId="6" borderId="11" xfId="0" applyFill="1" applyBorder="1"/>
    <xf numFmtId="0" fontId="24" fillId="6" borderId="7" xfId="0" applyFont="1" applyFill="1" applyBorder="1" applyAlignment="1">
      <alignment vertic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7" fillId="2" borderId="12" xfId="0" applyFont="1" applyFill="1" applyBorder="1" applyAlignment="1" applyProtection="1">
      <alignment vertical="center"/>
      <protection hidden="1"/>
    </xf>
    <xf numFmtId="0" fontId="7" fillId="2" borderId="6" xfId="0" applyFont="1" applyFill="1" applyBorder="1" applyAlignment="1"/>
    <xf numFmtId="0" fontId="7" fillId="2" borderId="1" xfId="0" applyFont="1" applyFill="1" applyBorder="1" applyAlignment="1">
      <alignment horizontal="center"/>
    </xf>
    <xf numFmtId="0" fontId="7" fillId="2" borderId="23" xfId="0" applyFont="1" applyFill="1" applyBorder="1" applyAlignment="1"/>
    <xf numFmtId="0" fontId="7" fillId="2" borderId="6" xfId="0" applyFont="1" applyFill="1" applyBorder="1" applyAlignment="1" applyProtection="1">
      <alignment horizontal="right"/>
      <protection hidden="1"/>
    </xf>
    <xf numFmtId="0" fontId="7" fillId="2" borderId="4" xfId="0" applyFont="1" applyFill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7" fillId="2" borderId="1" xfId="0" applyFont="1" applyFill="1" applyBorder="1" applyAlignment="1" applyProtection="1">
      <protection hidden="1"/>
    </xf>
    <xf numFmtId="0" fontId="7" fillId="2" borderId="4" xfId="0" applyFont="1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0" fontId="0" fillId="4" borderId="1" xfId="0" quotePrefix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/>
    <xf numFmtId="0" fontId="0" fillId="4" borderId="1" xfId="0" applyFill="1" applyBorder="1"/>
    <xf numFmtId="0" fontId="15" fillId="0" borderId="11" xfId="0" applyFont="1" applyFill="1" applyBorder="1"/>
    <xf numFmtId="0" fontId="0" fillId="6" borderId="1" xfId="0" applyFill="1" applyBorder="1" applyAlignment="1"/>
    <xf numFmtId="0" fontId="0" fillId="4" borderId="1" xfId="0" applyFill="1" applyBorder="1"/>
    <xf numFmtId="0" fontId="0" fillId="0" borderId="0" xfId="0" applyAlignment="1"/>
    <xf numFmtId="0" fontId="0" fillId="4" borderId="1" xfId="0" applyFill="1" applyBorder="1" applyAlignment="1"/>
    <xf numFmtId="0" fontId="0" fillId="0" borderId="0" xfId="0" applyFill="1" applyBorder="1" applyAlignment="1"/>
    <xf numFmtId="0" fontId="0" fillId="7" borderId="1" xfId="0" applyFill="1" applyBorder="1"/>
    <xf numFmtId="0" fontId="0" fillId="7" borderId="1" xfId="0" applyFill="1" applyBorder="1" applyAlignment="1"/>
    <xf numFmtId="0" fontId="0" fillId="0" borderId="0" xfId="0"/>
    <xf numFmtId="0" fontId="0" fillId="4" borderId="1" xfId="0" applyFill="1" applyBorder="1"/>
    <xf numFmtId="0" fontId="8" fillId="0" borderId="3" xfId="0" applyFont="1" applyBorder="1" applyAlignment="1">
      <alignment horizontal="left"/>
    </xf>
    <xf numFmtId="0" fontId="26" fillId="0" borderId="3" xfId="0" applyFont="1" applyBorder="1" applyAlignment="1">
      <alignment horizontal="right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/>
    <xf numFmtId="0" fontId="7" fillId="2" borderId="4" xfId="0" applyFont="1" applyFill="1" applyBorder="1" applyAlignment="1"/>
    <xf numFmtId="0" fontId="7" fillId="0" borderId="1" xfId="0" applyFont="1" applyBorder="1" applyAlignment="1">
      <alignment horizontal="left"/>
    </xf>
    <xf numFmtId="0" fontId="8" fillId="2" borderId="6" xfId="0" applyFont="1" applyFill="1" applyBorder="1" applyAlignment="1">
      <alignment vertical="center"/>
    </xf>
    <xf numFmtId="0" fontId="8" fillId="0" borderId="2" xfId="0" applyFont="1" applyBorder="1" applyAlignment="1" applyProtection="1">
      <alignment horizontal="left" vertical="top" wrapText="1"/>
      <protection hidden="1"/>
    </xf>
    <xf numFmtId="0" fontId="8" fillId="0" borderId="0" xfId="0" applyFont="1" applyBorder="1" applyAlignment="1" applyProtection="1">
      <alignment horizontal="left" vertical="top" wrapText="1"/>
      <protection hidden="1"/>
    </xf>
    <xf numFmtId="0" fontId="8" fillId="0" borderId="5" xfId="0" applyFont="1" applyBorder="1" applyAlignment="1" applyProtection="1">
      <alignment horizontal="left" vertical="top" wrapText="1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left"/>
      <protection hidden="1"/>
    </xf>
    <xf numFmtId="0" fontId="7" fillId="3" borderId="14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/>
    </xf>
    <xf numFmtId="0" fontId="7" fillId="2" borderId="6" xfId="0" applyFont="1" applyFill="1" applyBorder="1" applyAlignment="1"/>
    <xf numFmtId="0" fontId="7" fillId="2" borderId="1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13" fillId="0" borderId="6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8" fillId="0" borderId="4" xfId="0" applyFont="1" applyBorder="1" applyAlignment="1"/>
    <xf numFmtId="0" fontId="7" fillId="0" borderId="1" xfId="0" applyFont="1" applyBorder="1" applyAlignment="1"/>
    <xf numFmtId="0" fontId="7" fillId="0" borderId="6" xfId="0" applyFont="1" applyBorder="1" applyAlignment="1"/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wrapText="1"/>
    </xf>
    <xf numFmtId="0" fontId="18" fillId="0" borderId="6" xfId="0" applyFont="1" applyBorder="1" applyAlignment="1"/>
    <xf numFmtId="0" fontId="13" fillId="0" borderId="3" xfId="0" applyFont="1" applyBorder="1" applyAlignment="1"/>
    <xf numFmtId="0" fontId="13" fillId="0" borderId="4" xfId="0" applyFont="1" applyBorder="1" applyAlignment="1"/>
    <xf numFmtId="0" fontId="11" fillId="0" borderId="6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7" fillId="2" borderId="15" xfId="0" applyFont="1" applyFill="1" applyBorder="1" applyAlignment="1"/>
    <xf numFmtId="0" fontId="7" fillId="2" borderId="14" xfId="0" applyFont="1" applyFill="1" applyBorder="1" applyAlignment="1"/>
    <xf numFmtId="0" fontId="7" fillId="2" borderId="8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right" vertical="center" wrapText="1"/>
    </xf>
    <xf numFmtId="0" fontId="15" fillId="0" borderId="8" xfId="0" applyFont="1" applyBorder="1" applyAlignment="1">
      <alignment horizontal="right"/>
    </xf>
    <xf numFmtId="0" fontId="15" fillId="0" borderId="11" xfId="0" applyFont="1" applyBorder="1" applyAlignment="1">
      <alignment horizontal="right"/>
    </xf>
    <xf numFmtId="0" fontId="15" fillId="0" borderId="10" xfId="0" applyFont="1" applyBorder="1" applyAlignment="1">
      <alignment horizontal="right"/>
    </xf>
    <xf numFmtId="0" fontId="11" fillId="0" borderId="8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right" vertical="center" wrapText="1"/>
    </xf>
    <xf numFmtId="0" fontId="8" fillId="0" borderId="3" xfId="0" applyFont="1" applyBorder="1" applyAlignment="1"/>
    <xf numFmtId="0" fontId="21" fillId="0" borderId="0" xfId="0" applyFont="1" applyAlignment="1">
      <alignment vertical="center"/>
    </xf>
    <xf numFmtId="0" fontId="15" fillId="0" borderId="0" xfId="0" applyFont="1" applyAlignment="1"/>
    <xf numFmtId="0" fontId="6" fillId="2" borderId="1" xfId="0" applyFont="1" applyFill="1" applyBorder="1" applyAlignment="1"/>
    <xf numFmtId="0" fontId="7" fillId="0" borderId="6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1" fillId="2" borderId="13" xfId="0" applyFont="1" applyFill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2" borderId="9" xfId="0" applyFont="1" applyFill="1" applyBorder="1" applyAlignment="1" applyProtection="1">
      <alignment horizontal="center" vertical="center" wrapText="1"/>
      <protection hidden="1"/>
    </xf>
    <xf numFmtId="0" fontId="7" fillId="2" borderId="8" xfId="0" applyFont="1" applyFill="1" applyBorder="1" applyAlignment="1" applyProtection="1">
      <alignment horizontal="center" vertical="center" wrapText="1"/>
      <protection hidden="1"/>
    </xf>
    <xf numFmtId="0" fontId="7" fillId="2" borderId="11" xfId="0" applyFont="1" applyFill="1" applyBorder="1" applyAlignment="1" applyProtection="1">
      <alignment horizontal="center" vertical="center" wrapText="1"/>
      <protection hidden="1"/>
    </xf>
    <xf numFmtId="0" fontId="7" fillId="2" borderId="10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3" xfId="0" applyFont="1" applyBorder="1" applyAlignment="1"/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11" fillId="2" borderId="8" xfId="0" applyFont="1" applyFill="1" applyBorder="1" applyAlignment="1" applyProtection="1">
      <alignment horizontal="center" vertical="center" wrapText="1"/>
      <protection hidden="1"/>
    </xf>
    <xf numFmtId="0" fontId="11" fillId="2" borderId="1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center" vertical="center"/>
    </xf>
    <xf numFmtId="0" fontId="7" fillId="2" borderId="13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justify" vertical="justify" wrapText="1"/>
    </xf>
    <xf numFmtId="0" fontId="18" fillId="3" borderId="11" xfId="0" applyFont="1" applyFill="1" applyBorder="1" applyAlignment="1"/>
    <xf numFmtId="0" fontId="13" fillId="0" borderId="5" xfId="0" applyFont="1" applyBorder="1" applyAlignment="1"/>
    <xf numFmtId="0" fontId="13" fillId="0" borderId="10" xfId="0" applyFont="1" applyBorder="1" applyAlignment="1"/>
    <xf numFmtId="0" fontId="15" fillId="0" borderId="3" xfId="0" applyFont="1" applyBorder="1" applyAlignment="1"/>
    <xf numFmtId="0" fontId="7" fillId="2" borderId="6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3" borderId="16" xfId="0" applyFont="1" applyFill="1" applyBorder="1" applyAlignment="1">
      <alignment horizontal="center"/>
    </xf>
    <xf numFmtId="0" fontId="15" fillId="0" borderId="20" xfId="0" applyFont="1" applyBorder="1" applyAlignment="1"/>
    <xf numFmtId="0" fontId="15" fillId="0" borderId="18" xfId="0" applyFont="1" applyBorder="1" applyAlignment="1"/>
    <xf numFmtId="0" fontId="7" fillId="3" borderId="17" xfId="0" applyFont="1" applyFill="1" applyBorder="1" applyAlignment="1">
      <alignment horizontal="center"/>
    </xf>
    <xf numFmtId="0" fontId="15" fillId="0" borderId="21" xfId="0" applyFont="1" applyBorder="1" applyAlignment="1"/>
    <xf numFmtId="0" fontId="15" fillId="0" borderId="19" xfId="0" applyFont="1" applyBorder="1" applyAlignment="1"/>
    <xf numFmtId="0" fontId="7" fillId="2" borderId="9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2" borderId="9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27" fillId="2" borderId="6" xfId="0" applyFont="1" applyFill="1" applyBorder="1" applyAlignment="1" applyProtection="1">
      <alignment horizontal="left"/>
      <protection hidden="1"/>
    </xf>
    <xf numFmtId="0" fontId="27" fillId="2" borderId="3" xfId="0" applyFont="1" applyFill="1" applyBorder="1" applyAlignment="1" applyProtection="1">
      <alignment horizontal="left"/>
      <protection hidden="1"/>
    </xf>
    <xf numFmtId="0" fontId="8" fillId="3" borderId="3" xfId="0" applyFont="1" applyFill="1" applyBorder="1" applyAlignment="1"/>
    <xf numFmtId="0" fontId="7" fillId="2" borderId="23" xfId="0" applyFont="1" applyFill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15" fillId="2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right"/>
    </xf>
    <xf numFmtId="0" fontId="7" fillId="2" borderId="22" xfId="0" applyFont="1" applyFill="1" applyBorder="1" applyAlignment="1">
      <alignment horizontal="right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7" fillId="2" borderId="2" xfId="0" applyFont="1" applyFill="1" applyBorder="1" applyAlignment="1" applyProtection="1">
      <alignment horizontal="left" vertical="center"/>
      <protection hidden="1"/>
    </xf>
    <xf numFmtId="0" fontId="7" fillId="2" borderId="8" xfId="0" applyFont="1" applyFill="1" applyBorder="1" applyAlignment="1" applyProtection="1">
      <alignment horizontal="left" vertical="center"/>
      <protection hidden="1"/>
    </xf>
    <xf numFmtId="0" fontId="7" fillId="2" borderId="6" xfId="0" applyFont="1" applyFill="1" applyBorder="1" applyAlignment="1">
      <alignment vertical="center" wrapText="1"/>
    </xf>
    <xf numFmtId="0" fontId="7" fillId="0" borderId="6" xfId="0" applyFont="1" applyFill="1" applyBorder="1" applyAlignment="1" applyProtection="1">
      <alignment horizontal="center"/>
      <protection hidden="1"/>
    </xf>
    <xf numFmtId="0" fontId="7" fillId="0" borderId="3" xfId="0" applyFont="1" applyFill="1" applyBorder="1" applyAlignment="1" applyProtection="1">
      <alignment horizontal="center"/>
      <protection hidden="1"/>
    </xf>
    <xf numFmtId="0" fontId="27" fillId="0" borderId="3" xfId="0" applyFont="1" applyBorder="1" applyAlignment="1" applyProtection="1">
      <alignment horizontal="right"/>
      <protection hidden="1"/>
    </xf>
    <xf numFmtId="0" fontId="27" fillId="0" borderId="4" xfId="0" applyFont="1" applyBorder="1" applyAlignment="1" applyProtection="1">
      <alignment horizontal="right"/>
      <protection hidden="1"/>
    </xf>
    <xf numFmtId="0" fontId="19" fillId="2" borderId="9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 wrapText="1"/>
    </xf>
    <xf numFmtId="0" fontId="19" fillId="2" borderId="8" xfId="0" applyFont="1" applyFill="1" applyBorder="1" applyAlignment="1">
      <alignment horizontal="center" wrapText="1"/>
    </xf>
    <xf numFmtId="0" fontId="19" fillId="2" borderId="30" xfId="0" applyFont="1" applyFill="1" applyBorder="1" applyAlignment="1">
      <alignment horizontal="center" wrapText="1"/>
    </xf>
    <xf numFmtId="0" fontId="19" fillId="2" borderId="28" xfId="0" applyFont="1" applyFill="1" applyBorder="1" applyAlignment="1">
      <alignment horizontal="center" wrapText="1"/>
    </xf>
    <xf numFmtId="0" fontId="19" fillId="2" borderId="29" xfId="0" applyFont="1" applyFill="1" applyBorder="1" applyAlignment="1">
      <alignment horizontal="center" wrapText="1"/>
    </xf>
    <xf numFmtId="0" fontId="13" fillId="0" borderId="6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12" xfId="0" applyFont="1" applyFill="1" applyBorder="1" applyAlignment="1" applyProtection="1">
      <alignment horizontal="left" vertical="center"/>
      <protection hidden="1"/>
    </xf>
    <xf numFmtId="0" fontId="7" fillId="2" borderId="5" xfId="0" applyFont="1" applyFill="1" applyBorder="1" applyAlignment="1" applyProtection="1">
      <alignment horizontal="left" vertical="center"/>
      <protection hidden="1"/>
    </xf>
    <xf numFmtId="0" fontId="7" fillId="2" borderId="10" xfId="0" applyFont="1" applyFill="1" applyBorder="1" applyAlignment="1" applyProtection="1">
      <alignment horizontal="left" vertical="center"/>
      <protection hidden="1"/>
    </xf>
    <xf numFmtId="0" fontId="7" fillId="2" borderId="6" xfId="0" applyFont="1" applyFill="1" applyBorder="1" applyAlignment="1" applyProtection="1">
      <alignment horizontal="left"/>
      <protection hidden="1"/>
    </xf>
    <xf numFmtId="0" fontId="7" fillId="2" borderId="3" xfId="0" applyFont="1" applyFill="1" applyBorder="1" applyAlignment="1" applyProtection="1">
      <alignment horizontal="left"/>
      <protection hidden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2" borderId="25" xfId="0" applyFont="1" applyFill="1" applyBorder="1" applyAlignment="1" applyProtection="1">
      <alignment horizontal="left"/>
      <protection hidden="1"/>
    </xf>
    <xf numFmtId="0" fontId="7" fillId="2" borderId="26" xfId="0" applyFont="1" applyFill="1" applyBorder="1" applyAlignment="1" applyProtection="1">
      <alignment horizontal="left"/>
      <protection hidden="1"/>
    </xf>
    <xf numFmtId="0" fontId="8" fillId="0" borderId="2" xfId="0" applyFont="1" applyBorder="1" applyAlignment="1">
      <alignment horizontal="left" wrapText="1"/>
    </xf>
    <xf numFmtId="0" fontId="8" fillId="0" borderId="5" xfId="0" applyFont="1" applyBorder="1" applyAlignment="1" applyProtection="1">
      <alignment horizontal="left" wrapText="1"/>
      <protection hidden="1"/>
    </xf>
    <xf numFmtId="0" fontId="8" fillId="0" borderId="5" xfId="0" applyFont="1" applyBorder="1" applyAlignment="1" applyProtection="1">
      <alignment horizontal="left"/>
      <protection hidden="1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6" borderId="9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</cellXfs>
  <cellStyles count="3">
    <cellStyle name="Hypertextový odkaz 2" xfId="2"/>
    <cellStyle name="Normální" xfId="0" builtinId="0"/>
    <cellStyle name="normální 3" xfId="1"/>
  </cellStyles>
  <dxfs count="0"/>
  <tableStyles count="0" defaultTableStyle="TableStyleMedium2" defaultPivotStyle="PivotStyleLight16"/>
  <colors>
    <mruColors>
      <color rgb="FFF7F9A5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'zdroj dat'!$B$2" noThreeD="1"/>
</file>

<file path=xl/ctrlProps/ctrlProp10.xml><?xml version="1.0" encoding="utf-8"?>
<formControlPr xmlns="http://schemas.microsoft.com/office/spreadsheetml/2009/9/main" objectType="CheckBox" fmlaLink="'zdroj dat'!$A$10" noThreeD="1"/>
</file>

<file path=xl/ctrlProps/ctrlProp11.xml><?xml version="1.0" encoding="utf-8"?>
<formControlPr xmlns="http://schemas.microsoft.com/office/spreadsheetml/2009/9/main" objectType="CheckBox" fmlaLink="'zdroj dat'!$A$12" noThreeD="1"/>
</file>

<file path=xl/ctrlProps/ctrlProp12.xml><?xml version="1.0" encoding="utf-8"?>
<formControlPr xmlns="http://schemas.microsoft.com/office/spreadsheetml/2009/9/main" objectType="CheckBox" fmlaLink="'zdroj dat'!$A$11" noThreeD="1"/>
</file>

<file path=xl/ctrlProps/ctrlProp2.xml><?xml version="1.0" encoding="utf-8"?>
<formControlPr xmlns="http://schemas.microsoft.com/office/spreadsheetml/2009/9/main" objectType="CheckBox" fmlaLink="'zdroj dat'!$B$3" noThreeD="1"/>
</file>

<file path=xl/ctrlProps/ctrlProp3.xml><?xml version="1.0" encoding="utf-8"?>
<formControlPr xmlns="http://schemas.microsoft.com/office/spreadsheetml/2009/9/main" objectType="CheckBox" fmlaLink="'zdroj dat'!$D$2" noThreeD="1"/>
</file>

<file path=xl/ctrlProps/ctrlProp4.xml><?xml version="1.0" encoding="utf-8"?>
<formControlPr xmlns="http://schemas.microsoft.com/office/spreadsheetml/2009/9/main" objectType="CheckBox" fmlaLink="'zdroj dat'!$D$3" noThreeD="1"/>
</file>

<file path=xl/ctrlProps/ctrlProp5.xml><?xml version="1.0" encoding="utf-8"?>
<formControlPr xmlns="http://schemas.microsoft.com/office/spreadsheetml/2009/9/main" objectType="CheckBox" fmlaLink="'zdroj dat'!$F$2" noThreeD="1"/>
</file>

<file path=xl/ctrlProps/ctrlProp6.xml><?xml version="1.0" encoding="utf-8"?>
<formControlPr xmlns="http://schemas.microsoft.com/office/spreadsheetml/2009/9/main" objectType="CheckBox" fmlaLink="'zdroj dat'!$F$3" noThreeD="1"/>
</file>

<file path=xl/ctrlProps/ctrlProp7.xml><?xml version="1.0" encoding="utf-8"?>
<formControlPr xmlns="http://schemas.microsoft.com/office/spreadsheetml/2009/9/main" objectType="CheckBox" fmlaLink="'zdroj dat'!$A$7" noThreeD="1"/>
</file>

<file path=xl/ctrlProps/ctrlProp8.xml><?xml version="1.0" encoding="utf-8"?>
<formControlPr xmlns="http://schemas.microsoft.com/office/spreadsheetml/2009/9/main" objectType="CheckBox" fmlaLink="'zdroj dat'!$A$8" noThreeD="1"/>
</file>

<file path=xl/ctrlProps/ctrlProp9.xml><?xml version="1.0" encoding="utf-8"?>
<formControlPr xmlns="http://schemas.microsoft.com/office/spreadsheetml/2009/9/main" objectType="CheckBox" fmlaLink="'zdroj dat'!$A$9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88</xdr:row>
          <xdr:rowOff>85725</xdr:rowOff>
        </xdr:from>
        <xdr:to>
          <xdr:col>2</xdr:col>
          <xdr:colOff>295275</xdr:colOff>
          <xdr:row>89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90</xdr:row>
          <xdr:rowOff>85725</xdr:rowOff>
        </xdr:from>
        <xdr:to>
          <xdr:col>2</xdr:col>
          <xdr:colOff>295275</xdr:colOff>
          <xdr:row>91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88</xdr:row>
          <xdr:rowOff>85725</xdr:rowOff>
        </xdr:from>
        <xdr:to>
          <xdr:col>4</xdr:col>
          <xdr:colOff>295275</xdr:colOff>
          <xdr:row>89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90</xdr:row>
          <xdr:rowOff>85725</xdr:rowOff>
        </xdr:from>
        <xdr:to>
          <xdr:col>4</xdr:col>
          <xdr:colOff>295275</xdr:colOff>
          <xdr:row>91</xdr:row>
          <xdr:rowOff>123825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88</xdr:row>
          <xdr:rowOff>85725</xdr:rowOff>
        </xdr:from>
        <xdr:to>
          <xdr:col>6</xdr:col>
          <xdr:colOff>295275</xdr:colOff>
          <xdr:row>89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90</xdr:row>
          <xdr:rowOff>85725</xdr:rowOff>
        </xdr:from>
        <xdr:to>
          <xdr:col>6</xdr:col>
          <xdr:colOff>295275</xdr:colOff>
          <xdr:row>91</xdr:row>
          <xdr:rowOff>123825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638175</xdr:colOff>
          <xdr:row>12</xdr:row>
          <xdr:rowOff>133350</xdr:rowOff>
        </xdr:from>
        <xdr:to>
          <xdr:col>2</xdr:col>
          <xdr:colOff>285750</xdr:colOff>
          <xdr:row>14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638175</xdr:colOff>
          <xdr:row>13</xdr:row>
          <xdr:rowOff>123825</xdr:rowOff>
        </xdr:from>
        <xdr:to>
          <xdr:col>2</xdr:col>
          <xdr:colOff>285750</xdr:colOff>
          <xdr:row>15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12</xdr:row>
          <xdr:rowOff>133350</xdr:rowOff>
        </xdr:from>
        <xdr:to>
          <xdr:col>4</xdr:col>
          <xdr:colOff>285750</xdr:colOff>
          <xdr:row>14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13</xdr:row>
          <xdr:rowOff>133350</xdr:rowOff>
        </xdr:from>
        <xdr:to>
          <xdr:col>4</xdr:col>
          <xdr:colOff>285750</xdr:colOff>
          <xdr:row>15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619125</xdr:colOff>
          <xdr:row>12</xdr:row>
          <xdr:rowOff>133350</xdr:rowOff>
        </xdr:from>
        <xdr:to>
          <xdr:col>6</xdr:col>
          <xdr:colOff>285750</xdr:colOff>
          <xdr:row>14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619125</xdr:colOff>
          <xdr:row>13</xdr:row>
          <xdr:rowOff>133350</xdr:rowOff>
        </xdr:from>
        <xdr:to>
          <xdr:col>6</xdr:col>
          <xdr:colOff>285750</xdr:colOff>
          <xdr:row>15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.picka@kr-karlovarsky.cz" TargetMode="External"/><Relationship Id="rId2" Type="http://schemas.openxmlformats.org/officeDocument/2006/relationships/hyperlink" Target="mailto:kompas@khkjm.cz" TargetMode="External"/><Relationship Id="rId1" Type="http://schemas.openxmlformats.org/officeDocument/2006/relationships/hyperlink" Target="mailto:dotaznik@kr-kralovehradecky.cz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gavenda@rpic-vip.cz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P113"/>
  <sheetViews>
    <sheetView showGridLines="0" tabSelected="1" topLeftCell="A4" zoomScale="145" zoomScaleNormal="145" zoomScalePageLayoutView="170" workbookViewId="0">
      <selection activeCell="A105" sqref="A105:I105"/>
    </sheetView>
  </sheetViews>
  <sheetFormatPr defaultColWidth="9.140625" defaultRowHeight="15" x14ac:dyDescent="0.25"/>
  <cols>
    <col min="1" max="1" width="14.42578125" style="10" customWidth="1"/>
    <col min="2" max="2" width="9.140625" style="10" customWidth="1"/>
    <col min="3" max="4" width="9.140625" style="10"/>
    <col min="5" max="5" width="9.140625" style="10" customWidth="1"/>
    <col min="6" max="6" width="8.85546875" style="10" customWidth="1"/>
    <col min="7" max="7" width="11" style="10" customWidth="1"/>
    <col min="8" max="9" width="9.140625" style="10" customWidth="1"/>
    <col min="10" max="10" width="0.140625" style="36" customWidth="1"/>
    <col min="11" max="16384" width="9.140625" style="10"/>
  </cols>
  <sheetData>
    <row r="1" spans="1:11" ht="26.25" hidden="1" x14ac:dyDescent="0.25">
      <c r="A1" s="9"/>
      <c r="B1" s="9"/>
      <c r="C1" s="9"/>
      <c r="D1" s="9"/>
      <c r="E1" s="9"/>
      <c r="F1" s="9"/>
      <c r="G1" s="9"/>
      <c r="H1" s="9"/>
      <c r="I1" s="9"/>
    </row>
    <row r="2" spans="1:11" ht="12.75" hidden="1" customHeight="1" x14ac:dyDescent="0.25">
      <c r="A2" s="267"/>
      <c r="B2" s="267"/>
      <c r="C2" s="267"/>
      <c r="D2" s="267"/>
      <c r="E2" s="267"/>
      <c r="F2" s="267"/>
      <c r="G2" s="267"/>
      <c r="H2" s="267"/>
      <c r="I2" s="267"/>
    </row>
    <row r="3" spans="1:11" ht="12.75" hidden="1" customHeight="1" x14ac:dyDescent="0.25">
      <c r="A3" s="11"/>
      <c r="B3" s="268"/>
      <c r="C3" s="268"/>
      <c r="D3" s="268"/>
      <c r="E3" s="268"/>
      <c r="F3" s="268"/>
      <c r="G3" s="269"/>
      <c r="H3" s="269"/>
      <c r="I3" s="11"/>
    </row>
    <row r="4" spans="1:11" ht="12.95" customHeight="1" x14ac:dyDescent="0.25">
      <c r="A4" s="188" t="s">
        <v>172</v>
      </c>
      <c r="B4" s="188"/>
      <c r="C4" s="188"/>
      <c r="D4" s="188"/>
      <c r="E4" s="188"/>
      <c r="F4" s="188"/>
      <c r="G4" s="188"/>
      <c r="H4" s="188"/>
      <c r="I4" s="188"/>
    </row>
    <row r="5" spans="1:11" s="23" customFormat="1" ht="12.75" hidden="1" customHeight="1" x14ac:dyDescent="0.25">
      <c r="A5" s="198"/>
      <c r="B5" s="198"/>
      <c r="C5" s="198"/>
      <c r="D5" s="198"/>
      <c r="E5" s="198"/>
      <c r="F5" s="198"/>
      <c r="G5" s="198"/>
      <c r="H5" s="198"/>
      <c r="I5" s="198"/>
      <c r="J5" s="37"/>
    </row>
    <row r="6" spans="1:11" s="23" customFormat="1" ht="12.75" hidden="1" customHeight="1" x14ac:dyDescent="0.25">
      <c r="A6" s="198"/>
      <c r="B6" s="198"/>
      <c r="C6" s="198"/>
      <c r="D6" s="198"/>
      <c r="E6" s="198"/>
      <c r="F6" s="198"/>
      <c r="G6" s="198"/>
      <c r="H6" s="198"/>
      <c r="I6" s="198"/>
      <c r="J6" s="37"/>
    </row>
    <row r="7" spans="1:11" s="23" customFormat="1" ht="33" hidden="1" customHeight="1" x14ac:dyDescent="0.25">
      <c r="A7" s="198"/>
      <c r="B7" s="198"/>
      <c r="C7" s="198"/>
      <c r="D7" s="198"/>
      <c r="E7" s="198"/>
      <c r="F7" s="198"/>
      <c r="G7" s="198"/>
      <c r="H7" s="198"/>
      <c r="I7" s="198"/>
      <c r="J7" s="37"/>
    </row>
    <row r="8" spans="1:11" ht="12.95" customHeight="1" x14ac:dyDescent="0.25">
      <c r="A8" s="164" t="s">
        <v>281</v>
      </c>
      <c r="B8" s="165"/>
      <c r="C8" s="165"/>
      <c r="D8" s="165"/>
      <c r="E8" s="165"/>
      <c r="F8" s="165"/>
      <c r="G8" s="165"/>
      <c r="H8" s="165"/>
      <c r="I8" s="165"/>
    </row>
    <row r="9" spans="1:11" ht="12.95" customHeight="1" x14ac:dyDescent="0.25">
      <c r="A9" s="166" t="s">
        <v>157</v>
      </c>
      <c r="B9" s="167"/>
      <c r="C9" s="84"/>
      <c r="D9" s="84"/>
      <c r="E9" s="84"/>
      <c r="F9" s="84"/>
      <c r="G9" s="84"/>
      <c r="H9" s="169" t="s">
        <v>222</v>
      </c>
      <c r="I9" s="171"/>
    </row>
    <row r="10" spans="1:11" ht="12.95" customHeight="1" x14ac:dyDescent="0.25">
      <c r="A10" s="167"/>
      <c r="B10" s="167"/>
      <c r="C10" s="84"/>
      <c r="D10" s="84"/>
      <c r="E10" s="84"/>
      <c r="F10" s="84"/>
      <c r="G10" s="84"/>
      <c r="H10" s="170"/>
      <c r="I10" s="171"/>
    </row>
    <row r="11" spans="1:11" ht="12.95" customHeight="1" x14ac:dyDescent="0.25">
      <c r="A11" s="112" t="s">
        <v>170</v>
      </c>
      <c r="B11" s="194"/>
      <c r="C11" s="168"/>
      <c r="D11" s="168"/>
      <c r="E11" s="159"/>
      <c r="F11" s="189" t="s">
        <v>175</v>
      </c>
      <c r="G11" s="189"/>
      <c r="H11" s="84"/>
      <c r="I11" s="84"/>
    </row>
    <row r="12" spans="1:11" ht="12.95" customHeight="1" x14ac:dyDescent="0.25">
      <c r="A12" s="195"/>
      <c r="B12" s="196"/>
      <c r="C12" s="168"/>
      <c r="D12" s="168"/>
      <c r="E12" s="159"/>
      <c r="F12" s="190" t="s">
        <v>293</v>
      </c>
      <c r="G12" s="191"/>
      <c r="H12" s="158"/>
      <c r="I12" s="159"/>
    </row>
    <row r="13" spans="1:11" ht="12.95" customHeight="1" x14ac:dyDescent="0.25">
      <c r="A13" s="98"/>
      <c r="B13" s="197"/>
      <c r="C13" s="168"/>
      <c r="D13" s="168"/>
      <c r="E13" s="159"/>
      <c r="F13" s="192" t="s">
        <v>176</v>
      </c>
      <c r="G13" s="193"/>
      <c r="H13" s="158"/>
      <c r="I13" s="159"/>
    </row>
    <row r="14" spans="1:11" ht="12.95" customHeight="1" x14ac:dyDescent="0.25">
      <c r="A14" s="112" t="s">
        <v>221</v>
      </c>
      <c r="B14" s="135"/>
      <c r="C14" s="172" t="s">
        <v>219</v>
      </c>
      <c r="D14" s="173"/>
      <c r="E14" s="172" t="s">
        <v>220</v>
      </c>
      <c r="F14" s="173"/>
      <c r="G14" s="172" t="s">
        <v>209</v>
      </c>
      <c r="H14" s="175"/>
      <c r="I14" s="173"/>
    </row>
    <row r="15" spans="1:11" ht="12.95" customHeight="1" x14ac:dyDescent="0.25">
      <c r="A15" s="275"/>
      <c r="B15" s="276"/>
      <c r="C15" s="174" t="s">
        <v>174</v>
      </c>
      <c r="D15" s="174"/>
      <c r="E15" s="174" t="s">
        <v>173</v>
      </c>
      <c r="F15" s="174"/>
      <c r="G15" s="174" t="s">
        <v>210</v>
      </c>
      <c r="H15" s="174"/>
      <c r="I15" s="174"/>
    </row>
    <row r="16" spans="1:11" ht="12.95" customHeight="1" x14ac:dyDescent="0.25">
      <c r="A16" s="6" t="s">
        <v>229</v>
      </c>
      <c r="B16" s="84"/>
      <c r="C16" s="84"/>
      <c r="D16" s="84"/>
      <c r="E16" s="6" t="s">
        <v>205</v>
      </c>
      <c r="F16" s="32"/>
      <c r="G16" s="54" t="s">
        <v>230</v>
      </c>
      <c r="H16" s="158"/>
      <c r="I16" s="159"/>
      <c r="J16" s="36" t="s">
        <v>265</v>
      </c>
      <c r="K16" s="31"/>
    </row>
    <row r="17" spans="1:9" ht="15.95" customHeight="1" x14ac:dyDescent="0.25">
      <c r="A17" s="77" t="s">
        <v>282</v>
      </c>
      <c r="B17" s="77"/>
      <c r="C17" s="77"/>
      <c r="D17" s="77"/>
      <c r="E17" s="77"/>
      <c r="F17" s="78" t="str">
        <f>IF('zdroj dat'!B13="Vyplněno více možností.","Prosím, vyberte právě jednu hodnotu. Děkujeme Vám.","")</f>
        <v/>
      </c>
      <c r="G17" s="78"/>
      <c r="H17" s="78"/>
      <c r="I17" s="78"/>
    </row>
    <row r="18" spans="1:9" ht="12.95" customHeight="1" x14ac:dyDescent="0.25">
      <c r="A18" s="95"/>
      <c r="B18" s="96"/>
      <c r="C18" s="96"/>
      <c r="D18" s="97"/>
      <c r="E18" s="185" t="str">
        <f>CONCATENATE("Stav k 31.12.",'zdroj dat'!B16)</f>
        <v>Stav k 31.12.2017</v>
      </c>
      <c r="F18" s="185"/>
      <c r="G18" s="186" t="str">
        <f>CONCATENATE("Počet zaměstnanců v přepočteném počtu (FTE) k 31.12.",'zdroj dat'!B16)</f>
        <v>Počet zaměstnanců v přepočteném počtu (FTE) k 31.12.2017</v>
      </c>
      <c r="H18" s="176" t="str">
        <f>CONCATENATE("Předpokládaný stav k 31.12.",'zdroj dat'!B18)</f>
        <v>Předpokládaný stav k 31.12.2018</v>
      </c>
      <c r="I18" s="177"/>
    </row>
    <row r="19" spans="1:9" ht="44.25" customHeight="1" x14ac:dyDescent="0.25">
      <c r="A19" s="98"/>
      <c r="B19" s="99"/>
      <c r="C19" s="99"/>
      <c r="D19" s="99"/>
      <c r="E19" s="185"/>
      <c r="F19" s="185"/>
      <c r="G19" s="187"/>
      <c r="H19" s="178"/>
      <c r="I19" s="179"/>
    </row>
    <row r="20" spans="1:9" ht="12.95" customHeight="1" x14ac:dyDescent="0.25">
      <c r="A20" s="102" t="s">
        <v>182</v>
      </c>
      <c r="B20" s="82"/>
      <c r="C20" s="82"/>
      <c r="D20" s="184"/>
      <c r="E20" s="94"/>
      <c r="F20" s="94"/>
      <c r="G20" s="35"/>
      <c r="H20" s="100"/>
      <c r="I20" s="101"/>
    </row>
    <row r="21" spans="1:9" ht="14.25" customHeight="1" x14ac:dyDescent="0.25">
      <c r="A21" s="265" t="str">
        <f>CONCATENATE("Celkem za subjekt v ",'zdroj dat'!A18)</f>
        <v>Celkem za subjekt v Královéhradeckém kraji</v>
      </c>
      <c r="B21" s="266"/>
      <c r="C21" s="266"/>
      <c r="D21" s="30" t="s">
        <v>246</v>
      </c>
      <c r="E21" s="180"/>
      <c r="F21" s="180"/>
      <c r="G21" s="34"/>
      <c r="H21" s="181"/>
      <c r="I21" s="183"/>
    </row>
    <row r="22" spans="1:9" ht="12.95" customHeight="1" x14ac:dyDescent="0.25">
      <c r="A22" s="56" t="s">
        <v>295</v>
      </c>
      <c r="B22" s="247" t="str">
        <f>VLOOKUP('zdroj dat'!A20,'zdroj dat'!H2:K15,4,FALSE)</f>
        <v>Hradec Králové</v>
      </c>
      <c r="C22" s="248"/>
      <c r="D22" s="59"/>
      <c r="E22" s="183"/>
      <c r="F22" s="180"/>
      <c r="G22" s="34"/>
      <c r="H22" s="181"/>
      <c r="I22" s="183"/>
    </row>
    <row r="23" spans="1:9" ht="12.95" customHeight="1" x14ac:dyDescent="0.25">
      <c r="A23" s="53"/>
      <c r="B23" s="251" t="s">
        <v>494</v>
      </c>
      <c r="C23" s="252"/>
      <c r="D23" s="253"/>
      <c r="E23" s="228"/>
      <c r="F23" s="228"/>
      <c r="G23" s="57"/>
      <c r="H23" s="277"/>
      <c r="I23" s="278"/>
    </row>
    <row r="24" spans="1:9" ht="12.95" customHeight="1" thickBot="1" x14ac:dyDescent="0.3">
      <c r="A24" s="55"/>
      <c r="B24" s="254"/>
      <c r="C24" s="255"/>
      <c r="D24" s="256"/>
      <c r="E24" s="229"/>
      <c r="F24" s="229"/>
      <c r="G24" s="58"/>
      <c r="H24" s="224"/>
      <c r="I24" s="225"/>
    </row>
    <row r="25" spans="1:9" ht="12.95" customHeight="1" x14ac:dyDescent="0.25">
      <c r="A25" s="270" t="str">
        <f>CONCATENATE("pracovníků v okrese ",B22)</f>
        <v>pracovníků v okrese Hradec Králové</v>
      </c>
      <c r="B25" s="271"/>
      <c r="C25" s="271"/>
      <c r="D25" s="12" t="s">
        <v>158</v>
      </c>
      <c r="E25" s="94"/>
      <c r="F25" s="94"/>
      <c r="G25" s="205"/>
      <c r="H25" s="206"/>
      <c r="I25" s="207"/>
    </row>
    <row r="26" spans="1:9" ht="12.95" customHeight="1" x14ac:dyDescent="0.25">
      <c r="A26" s="221" t="str">
        <f>IF((E25+E26&lt;&gt;E22)*(E22&lt;&gt;0)*(E25&lt;&gt;0)*(E26&lt;&gt;0),"Součet počtu mužů a žen neodpovídá celkovému počtu.","")</f>
        <v/>
      </c>
      <c r="B26" s="222"/>
      <c r="C26" s="222"/>
      <c r="D26" s="60" t="s">
        <v>159</v>
      </c>
      <c r="E26" s="180"/>
      <c r="F26" s="180"/>
      <c r="G26" s="205"/>
      <c r="H26" s="206"/>
      <c r="I26" s="207"/>
    </row>
    <row r="27" spans="1:9" ht="12.95" customHeight="1" x14ac:dyDescent="0.25">
      <c r="A27" s="102" t="s">
        <v>177</v>
      </c>
      <c r="B27" s="82"/>
      <c r="C27" s="82"/>
      <c r="D27" s="82"/>
      <c r="E27" s="180"/>
      <c r="F27" s="180"/>
      <c r="G27" s="205"/>
      <c r="H27" s="206"/>
      <c r="I27" s="207"/>
    </row>
    <row r="28" spans="1:9" ht="12.95" customHeight="1" x14ac:dyDescent="0.25">
      <c r="A28" s="215" t="s">
        <v>495</v>
      </c>
      <c r="B28" s="216"/>
      <c r="C28" s="216"/>
      <c r="D28" s="217"/>
      <c r="E28" s="180"/>
      <c r="F28" s="180"/>
      <c r="G28" s="205"/>
      <c r="H28" s="206"/>
      <c r="I28" s="207"/>
    </row>
    <row r="29" spans="1:9" ht="0.75" customHeight="1" x14ac:dyDescent="0.25">
      <c r="A29" s="218"/>
      <c r="B29" s="219"/>
      <c r="C29" s="219"/>
      <c r="D29" s="220"/>
      <c r="E29" s="180"/>
      <c r="F29" s="180"/>
      <c r="G29" s="205"/>
      <c r="H29" s="206"/>
      <c r="I29" s="207"/>
    </row>
    <row r="30" spans="1:9" ht="12.95" customHeight="1" x14ac:dyDescent="0.25">
      <c r="A30" s="102" t="s">
        <v>178</v>
      </c>
      <c r="B30" s="82"/>
      <c r="C30" s="82"/>
      <c r="D30" s="82"/>
      <c r="E30" s="180"/>
      <c r="F30" s="180"/>
      <c r="G30" s="205"/>
      <c r="H30" s="206"/>
      <c r="I30" s="207"/>
    </row>
    <row r="31" spans="1:9" ht="12.95" customHeight="1" x14ac:dyDescent="0.25">
      <c r="A31" s="102" t="s">
        <v>179</v>
      </c>
      <c r="B31" s="82"/>
      <c r="C31" s="82"/>
      <c r="D31" s="82"/>
      <c r="E31" s="180"/>
      <c r="F31" s="180"/>
      <c r="G31" s="205"/>
      <c r="H31" s="206"/>
      <c r="I31" s="207"/>
    </row>
    <row r="32" spans="1:9" ht="12.95" customHeight="1" x14ac:dyDescent="0.25">
      <c r="A32" s="102" t="s">
        <v>203</v>
      </c>
      <c r="B32" s="202"/>
      <c r="C32" s="202"/>
      <c r="D32" s="202"/>
      <c r="E32" s="180"/>
      <c r="F32" s="180"/>
      <c r="G32" s="205"/>
      <c r="H32" s="206"/>
      <c r="I32" s="207"/>
    </row>
    <row r="33" spans="1:10" ht="12.95" customHeight="1" x14ac:dyDescent="0.25">
      <c r="A33" s="211" t="s">
        <v>180</v>
      </c>
      <c r="B33" s="212"/>
      <c r="C33" s="212"/>
      <c r="D33" s="212"/>
      <c r="E33" s="180"/>
      <c r="F33" s="180"/>
      <c r="G33" s="205"/>
      <c r="H33" s="206"/>
      <c r="I33" s="207"/>
    </row>
    <row r="34" spans="1:10" ht="12.95" customHeight="1" x14ac:dyDescent="0.25">
      <c r="A34" s="213"/>
      <c r="B34" s="214"/>
      <c r="C34" s="214"/>
      <c r="D34" s="214"/>
      <c r="E34" s="180"/>
      <c r="F34" s="180"/>
      <c r="G34" s="205"/>
      <c r="H34" s="206"/>
      <c r="I34" s="207"/>
    </row>
    <row r="35" spans="1:10" ht="12.95" customHeight="1" x14ac:dyDescent="0.25">
      <c r="A35" s="102" t="s">
        <v>204</v>
      </c>
      <c r="B35" s="202"/>
      <c r="C35" s="202"/>
      <c r="D35" s="202"/>
      <c r="E35" s="180"/>
      <c r="F35" s="180"/>
      <c r="G35" s="205"/>
      <c r="H35" s="206"/>
      <c r="I35" s="207"/>
    </row>
    <row r="36" spans="1:10" ht="12.95" customHeight="1" x14ac:dyDescent="0.25">
      <c r="A36" s="203" t="s">
        <v>208</v>
      </c>
      <c r="B36" s="204"/>
      <c r="C36" s="204"/>
      <c r="D36" s="204"/>
      <c r="E36" s="180"/>
      <c r="F36" s="180"/>
      <c r="G36" s="208"/>
      <c r="H36" s="209"/>
      <c r="I36" s="210"/>
      <c r="J36" s="36" t="s">
        <v>265</v>
      </c>
    </row>
    <row r="37" spans="1:10" ht="12.95" customHeight="1" x14ac:dyDescent="0.25">
      <c r="A37" s="238" t="s">
        <v>289</v>
      </c>
      <c r="B37" s="239"/>
      <c r="C37" s="239"/>
      <c r="D37" s="239"/>
      <c r="E37" s="239"/>
      <c r="F37" s="239"/>
      <c r="G37" s="239"/>
      <c r="H37" s="239"/>
      <c r="I37" s="240"/>
    </row>
    <row r="38" spans="1:10" ht="5.25" customHeight="1" x14ac:dyDescent="0.25">
      <c r="A38" s="241"/>
      <c r="B38" s="242"/>
      <c r="C38" s="242"/>
      <c r="D38" s="242"/>
      <c r="E38" s="242"/>
      <c r="F38" s="242"/>
      <c r="G38" s="242"/>
      <c r="H38" s="242"/>
      <c r="I38" s="243"/>
    </row>
    <row r="39" spans="1:10" ht="12.95" customHeight="1" x14ac:dyDescent="0.25">
      <c r="A39" s="199" t="s">
        <v>248</v>
      </c>
      <c r="B39" s="200"/>
      <c r="C39" s="200"/>
      <c r="D39" s="200"/>
      <c r="E39" s="200"/>
      <c r="F39" s="200"/>
      <c r="G39" s="200"/>
      <c r="H39" s="200"/>
      <c r="I39" s="201"/>
    </row>
    <row r="40" spans="1:10" ht="12.95" customHeight="1" x14ac:dyDescent="0.25">
      <c r="A40" s="223" t="s">
        <v>283</v>
      </c>
      <c r="B40" s="223"/>
      <c r="C40" s="223"/>
      <c r="D40" s="223"/>
      <c r="E40" s="223"/>
      <c r="F40" s="223"/>
      <c r="G40" s="223"/>
      <c r="H40" s="223"/>
      <c r="I40" s="223"/>
    </row>
    <row r="41" spans="1:10" ht="12.95" customHeight="1" x14ac:dyDescent="0.25">
      <c r="A41" s="13" t="s">
        <v>183</v>
      </c>
      <c r="B41" s="181"/>
      <c r="C41" s="182"/>
      <c r="D41" s="183"/>
      <c r="E41" s="102" t="s">
        <v>181</v>
      </c>
      <c r="F41" s="83"/>
      <c r="G41" s="181"/>
      <c r="H41" s="182"/>
      <c r="I41" s="183"/>
    </row>
    <row r="42" spans="1:10" ht="12.95" customHeight="1" x14ac:dyDescent="0.25">
      <c r="A42" s="272" t="s">
        <v>284</v>
      </c>
      <c r="B42" s="272"/>
      <c r="C42" s="272"/>
      <c r="D42" s="272"/>
      <c r="E42" s="272"/>
      <c r="F42" s="272"/>
      <c r="G42" s="272"/>
      <c r="H42" s="272"/>
      <c r="I42" s="272"/>
    </row>
    <row r="43" spans="1:10" ht="12.95" customHeight="1" x14ac:dyDescent="0.25">
      <c r="A43" s="273" t="str">
        <f>CONCATENATE("V OKRESE ",B22)</f>
        <v>V OKRESE Hradec Králové</v>
      </c>
      <c r="B43" s="273"/>
      <c r="C43" s="273"/>
      <c r="D43" s="273"/>
      <c r="E43" s="273"/>
      <c r="F43" s="273"/>
      <c r="G43" s="273"/>
      <c r="H43" s="273"/>
      <c r="I43" s="273"/>
    </row>
    <row r="44" spans="1:10" ht="12.95" customHeight="1" x14ac:dyDescent="0.25">
      <c r="A44" s="95" t="s">
        <v>225</v>
      </c>
      <c r="B44" s="234"/>
      <c r="C44" s="226"/>
      <c r="D44" s="95" t="s">
        <v>227</v>
      </c>
      <c r="E44" s="226"/>
      <c r="F44" s="169" t="s">
        <v>228</v>
      </c>
      <c r="G44" s="230"/>
      <c r="H44" s="169" t="s">
        <v>226</v>
      </c>
      <c r="I44" s="230"/>
    </row>
    <row r="45" spans="1:10" ht="12.95" customHeight="1" x14ac:dyDescent="0.25">
      <c r="A45" s="235"/>
      <c r="B45" s="236"/>
      <c r="C45" s="237"/>
      <c r="D45" s="136"/>
      <c r="E45" s="138"/>
      <c r="F45" s="231"/>
      <c r="G45" s="231"/>
      <c r="H45" s="231"/>
      <c r="I45" s="231"/>
    </row>
    <row r="46" spans="1:10" ht="12.95" customHeight="1" x14ac:dyDescent="0.25">
      <c r="A46" s="227"/>
      <c r="B46" s="227"/>
      <c r="C46" s="227"/>
      <c r="D46" s="233"/>
      <c r="E46" s="233"/>
      <c r="F46" s="232"/>
      <c r="G46" s="232"/>
      <c r="H46" s="232"/>
      <c r="I46" s="232"/>
    </row>
    <row r="47" spans="1:10" ht="12.95" customHeight="1" x14ac:dyDescent="0.25">
      <c r="A47" s="227"/>
      <c r="B47" s="227"/>
      <c r="C47" s="227"/>
      <c r="D47" s="233"/>
      <c r="E47" s="233"/>
      <c r="F47" s="232"/>
      <c r="G47" s="232"/>
      <c r="H47" s="232"/>
      <c r="I47" s="232"/>
    </row>
    <row r="48" spans="1:10" ht="12.95" customHeight="1" x14ac:dyDescent="0.25">
      <c r="A48" s="227"/>
      <c r="B48" s="227"/>
      <c r="C48" s="227"/>
      <c r="D48" s="233"/>
      <c r="E48" s="233"/>
      <c r="F48" s="232"/>
      <c r="G48" s="232"/>
      <c r="H48" s="232"/>
      <c r="I48" s="232"/>
      <c r="J48" s="36" t="s">
        <v>265</v>
      </c>
    </row>
    <row r="49" spans="1:10" ht="12.75" customHeight="1" x14ac:dyDescent="0.25">
      <c r="A49" s="127" t="s">
        <v>249</v>
      </c>
      <c r="B49" s="128"/>
      <c r="C49" s="128"/>
      <c r="D49" s="128"/>
      <c r="E49" s="128"/>
      <c r="F49" s="128"/>
      <c r="G49" s="128"/>
      <c r="H49" s="128"/>
      <c r="I49" s="129"/>
    </row>
    <row r="50" spans="1:10" ht="12.75" hidden="1" customHeight="1" x14ac:dyDescent="0.25">
      <c r="A50" s="14"/>
      <c r="B50" s="15"/>
      <c r="C50" s="15"/>
      <c r="D50" s="15"/>
      <c r="E50" s="15"/>
      <c r="F50" s="15"/>
      <c r="G50" s="15"/>
      <c r="H50" s="15"/>
      <c r="I50" s="15"/>
    </row>
    <row r="51" spans="1:10" ht="12.95" customHeight="1" x14ac:dyDescent="0.25">
      <c r="A51" s="274" t="str">
        <f>CONCATENATE("5. STRUKTURA PRACOVNÍKŮ V OKRESE ",B22," PODLE NEJVYŠŠÍHO STUPNĚ VZDĚLÁNÍ K 31.12.",'zdroj dat'!B16)</f>
        <v>5. STRUKTURA PRACOVNÍKŮ V OKRESE Hradec Králové PODLE NEJVYŠŠÍHO STUPNĚ VZDĚLÁNÍ K 31.12.2017</v>
      </c>
      <c r="B51" s="274"/>
      <c r="C51" s="274"/>
      <c r="D51" s="274"/>
      <c r="E51" s="274"/>
      <c r="F51" s="274"/>
      <c r="G51" s="274"/>
      <c r="H51" s="274"/>
      <c r="I51" s="16" t="s">
        <v>241</v>
      </c>
    </row>
    <row r="52" spans="1:10" ht="12.95" customHeight="1" x14ac:dyDescent="0.25">
      <c r="A52" s="95" t="s">
        <v>184</v>
      </c>
      <c r="B52" s="96"/>
      <c r="C52" s="96"/>
      <c r="D52" s="194"/>
      <c r="E52" s="96" t="s">
        <v>185</v>
      </c>
      <c r="F52" s="97"/>
      <c r="G52" s="194"/>
      <c r="H52" s="279" t="s">
        <v>186</v>
      </c>
      <c r="I52" s="280"/>
    </row>
    <row r="53" spans="1:10" ht="12.95" customHeight="1" x14ac:dyDescent="0.25">
      <c r="A53" s="275"/>
      <c r="B53" s="281"/>
      <c r="C53" s="281"/>
      <c r="D53" s="197"/>
      <c r="E53" s="99"/>
      <c r="F53" s="99"/>
      <c r="G53" s="197"/>
      <c r="H53" s="17" t="s">
        <v>158</v>
      </c>
      <c r="I53" s="18" t="s">
        <v>187</v>
      </c>
    </row>
    <row r="54" spans="1:10" ht="12.95" customHeight="1" x14ac:dyDescent="0.25">
      <c r="A54" s="80" t="s">
        <v>188</v>
      </c>
      <c r="B54" s="80"/>
      <c r="C54" s="80"/>
      <c r="D54" s="80"/>
      <c r="E54" s="180"/>
      <c r="F54" s="180"/>
      <c r="G54" s="180"/>
      <c r="H54" s="33"/>
      <c r="I54" s="33"/>
    </row>
    <row r="55" spans="1:10" ht="12.95" customHeight="1" x14ac:dyDescent="0.25">
      <c r="A55" s="80" t="s">
        <v>189</v>
      </c>
      <c r="B55" s="80"/>
      <c r="C55" s="80"/>
      <c r="D55" s="80"/>
      <c r="E55" s="180"/>
      <c r="F55" s="180"/>
      <c r="G55" s="180"/>
      <c r="H55" s="33"/>
      <c r="I55" s="33"/>
    </row>
    <row r="56" spans="1:10" ht="12.95" customHeight="1" x14ac:dyDescent="0.25">
      <c r="A56" s="80" t="s">
        <v>190</v>
      </c>
      <c r="B56" s="80"/>
      <c r="C56" s="80"/>
      <c r="D56" s="80"/>
      <c r="E56" s="180"/>
      <c r="F56" s="180"/>
      <c r="G56" s="180"/>
      <c r="H56" s="33"/>
      <c r="I56" s="33"/>
    </row>
    <row r="57" spans="1:10" ht="12.95" customHeight="1" x14ac:dyDescent="0.25">
      <c r="A57" s="80" t="s">
        <v>191</v>
      </c>
      <c r="B57" s="80"/>
      <c r="C57" s="80"/>
      <c r="D57" s="80"/>
      <c r="E57" s="180"/>
      <c r="F57" s="180"/>
      <c r="G57" s="180"/>
      <c r="H57" s="33"/>
      <c r="I57" s="33"/>
    </row>
    <row r="58" spans="1:10" ht="12.95" customHeight="1" x14ac:dyDescent="0.25">
      <c r="A58" s="80" t="s">
        <v>192</v>
      </c>
      <c r="B58" s="80"/>
      <c r="C58" s="80"/>
      <c r="D58" s="80"/>
      <c r="E58" s="180"/>
      <c r="F58" s="180"/>
      <c r="G58" s="180"/>
      <c r="H58" s="33"/>
      <c r="I58" s="33"/>
    </row>
    <row r="59" spans="1:10" ht="12.95" customHeight="1" x14ac:dyDescent="0.25">
      <c r="A59" s="80" t="s">
        <v>193</v>
      </c>
      <c r="B59" s="80"/>
      <c r="C59" s="80"/>
      <c r="D59" s="80"/>
      <c r="E59" s="180"/>
      <c r="F59" s="180"/>
      <c r="G59" s="180"/>
      <c r="H59" s="33"/>
      <c r="I59" s="33"/>
    </row>
    <row r="60" spans="1:10" ht="12.95" customHeight="1" x14ac:dyDescent="0.25">
      <c r="A60" s="80" t="s">
        <v>183</v>
      </c>
      <c r="B60" s="80"/>
      <c r="C60" s="80"/>
      <c r="D60" s="80"/>
      <c r="E60" s="180"/>
      <c r="F60" s="180"/>
      <c r="G60" s="180"/>
      <c r="H60" s="33"/>
      <c r="I60" s="33"/>
      <c r="J60" s="36" t="s">
        <v>265</v>
      </c>
    </row>
    <row r="61" spans="1:10" ht="12.95" customHeight="1" x14ac:dyDescent="0.25">
      <c r="A61" s="259" t="s">
        <v>250</v>
      </c>
      <c r="B61" s="260"/>
      <c r="C61" s="249" t="str">
        <f>IF(((SUM(E54:E59)=0)*(SUM(H54:H59)=0)*(SUM(I54:I59)=0)),"",IF((OR(((SUM(E54:E59)&lt;&gt;E22)*(SUM(E54:E59)&lt;&gt;0)*(E22&lt;&gt;0)),((SUM(H54:H59)&lt;&gt;E25)*(E25&lt;&gt;0)),((SUM(I54:I59)&lt;&gt;E26)*(E26&lt;&gt;0)))),(CONCATENATE("Průběžný součet: ",SUM(E54:E59)," (M: ",SUM(H54:H59),", Ž: ",SUM(I54:I59),"), výše uvedeno celkem za okres: ",E22," (M: ",E25,", Ž: ",E26,")." ))," "))</f>
        <v/>
      </c>
      <c r="D61" s="249"/>
      <c r="E61" s="249"/>
      <c r="F61" s="249"/>
      <c r="G61" s="249"/>
      <c r="H61" s="249"/>
      <c r="I61" s="250"/>
    </row>
    <row r="62" spans="1:10" s="20" customFormat="1" ht="12.95" customHeight="1" x14ac:dyDescent="0.2">
      <c r="A62" s="93" t="str">
        <f>CONCATENATE("6. STRUKTURA PRACOVNÍKŮ V OKRESE ",B22," DLE KATEGORIE (CZ-ISCO) K 31.12.",'zdroj dat'!B16)</f>
        <v>6. STRUKTURA PRACOVNÍKŮ V OKRESE Hradec Králové DLE KATEGORIE (CZ-ISCO) K 31.12.2017</v>
      </c>
      <c r="B62" s="93"/>
      <c r="C62" s="93"/>
      <c r="D62" s="93"/>
      <c r="E62" s="93"/>
      <c r="F62" s="93"/>
      <c r="G62" s="93"/>
      <c r="H62" s="19" t="s">
        <v>242</v>
      </c>
      <c r="I62" s="7"/>
      <c r="J62" s="36"/>
    </row>
    <row r="63" spans="1:10" ht="12.95" customHeight="1" x14ac:dyDescent="0.25">
      <c r="A63" s="169" t="s">
        <v>194</v>
      </c>
      <c r="B63" s="103" t="s">
        <v>196</v>
      </c>
      <c r="C63" s="103"/>
      <c r="D63" s="103"/>
      <c r="E63" s="103"/>
      <c r="F63" s="103"/>
      <c r="G63" s="103" t="s">
        <v>195</v>
      </c>
      <c r="H63" s="139" t="s">
        <v>186</v>
      </c>
      <c r="I63" s="139"/>
    </row>
    <row r="64" spans="1:10" ht="12.95" customHeight="1" x14ac:dyDescent="0.25">
      <c r="A64" s="170"/>
      <c r="B64" s="103"/>
      <c r="C64" s="103"/>
      <c r="D64" s="103"/>
      <c r="E64" s="103"/>
      <c r="F64" s="103"/>
      <c r="G64" s="103"/>
      <c r="H64" s="17" t="s">
        <v>158</v>
      </c>
      <c r="I64" s="17" t="s">
        <v>187</v>
      </c>
    </row>
    <row r="65" spans="1:10" ht="12.95" customHeight="1" x14ac:dyDescent="0.25">
      <c r="A65" s="48">
        <v>1</v>
      </c>
      <c r="B65" s="246" t="s">
        <v>251</v>
      </c>
      <c r="C65" s="82"/>
      <c r="D65" s="82"/>
      <c r="E65" s="82"/>
      <c r="F65" s="83"/>
      <c r="G65" s="29"/>
      <c r="H65" s="33"/>
      <c r="I65" s="33"/>
    </row>
    <row r="66" spans="1:10" ht="12.95" customHeight="1" x14ac:dyDescent="0.25">
      <c r="A66" s="48">
        <v>2</v>
      </c>
      <c r="B66" s="79" t="s">
        <v>252</v>
      </c>
      <c r="C66" s="80"/>
      <c r="D66" s="80"/>
      <c r="E66" s="80"/>
      <c r="F66" s="80"/>
      <c r="G66" s="33"/>
      <c r="H66" s="33"/>
      <c r="I66" s="33"/>
    </row>
    <row r="67" spans="1:10" ht="12.95" customHeight="1" x14ac:dyDescent="0.25">
      <c r="A67" s="48">
        <v>3</v>
      </c>
      <c r="B67" s="81" t="s">
        <v>253</v>
      </c>
      <c r="C67" s="82"/>
      <c r="D67" s="82"/>
      <c r="E67" s="82"/>
      <c r="F67" s="83"/>
      <c r="G67" s="33"/>
      <c r="H67" s="33"/>
      <c r="I67" s="33"/>
    </row>
    <row r="68" spans="1:10" ht="12.95" customHeight="1" x14ac:dyDescent="0.25">
      <c r="A68" s="48">
        <v>4</v>
      </c>
      <c r="B68" s="81" t="s">
        <v>254</v>
      </c>
      <c r="C68" s="82"/>
      <c r="D68" s="82"/>
      <c r="E68" s="82"/>
      <c r="F68" s="83"/>
      <c r="G68" s="33"/>
      <c r="H68" s="33"/>
      <c r="I68" s="33"/>
    </row>
    <row r="69" spans="1:10" ht="12.95" customHeight="1" x14ac:dyDescent="0.25">
      <c r="A69" s="48">
        <v>5</v>
      </c>
      <c r="B69" s="81" t="s">
        <v>255</v>
      </c>
      <c r="C69" s="82"/>
      <c r="D69" s="82"/>
      <c r="E69" s="82"/>
      <c r="F69" s="83"/>
      <c r="G69" s="33"/>
      <c r="H69" s="33"/>
      <c r="I69" s="33"/>
    </row>
    <row r="70" spans="1:10" ht="12.95" customHeight="1" x14ac:dyDescent="0.25">
      <c r="A70" s="48">
        <v>6</v>
      </c>
      <c r="B70" s="49" t="s">
        <v>256</v>
      </c>
      <c r="C70" s="13"/>
      <c r="D70" s="13"/>
      <c r="E70" s="13"/>
      <c r="F70" s="13"/>
      <c r="G70" s="33"/>
      <c r="H70" s="33"/>
      <c r="I70" s="33"/>
    </row>
    <row r="71" spans="1:10" ht="12.95" customHeight="1" x14ac:dyDescent="0.25">
      <c r="A71" s="48">
        <v>7</v>
      </c>
      <c r="B71" s="85" t="s">
        <v>257</v>
      </c>
      <c r="C71" s="82"/>
      <c r="D71" s="82"/>
      <c r="E71" s="82"/>
      <c r="F71" s="83"/>
      <c r="G71" s="33"/>
      <c r="H71" s="33"/>
      <c r="I71" s="33"/>
    </row>
    <row r="72" spans="1:10" ht="12.95" customHeight="1" x14ac:dyDescent="0.25">
      <c r="A72" s="48">
        <v>8</v>
      </c>
      <c r="B72" s="85" t="s">
        <v>258</v>
      </c>
      <c r="C72" s="82"/>
      <c r="D72" s="82"/>
      <c r="E72" s="82"/>
      <c r="F72" s="83"/>
      <c r="G72" s="33"/>
      <c r="H72" s="33"/>
      <c r="I72" s="33"/>
    </row>
    <row r="73" spans="1:10" ht="12.95" customHeight="1" x14ac:dyDescent="0.25">
      <c r="A73" s="48">
        <v>9</v>
      </c>
      <c r="B73" s="81" t="s">
        <v>259</v>
      </c>
      <c r="C73" s="82"/>
      <c r="D73" s="82"/>
      <c r="E73" s="82"/>
      <c r="F73" s="83"/>
      <c r="G73" s="33"/>
      <c r="H73" s="33"/>
      <c r="I73" s="33"/>
      <c r="J73" s="36" t="s">
        <v>265</v>
      </c>
    </row>
    <row r="74" spans="1:10" ht="12.95" customHeight="1" x14ac:dyDescent="0.25">
      <c r="A74" s="257" t="s">
        <v>260</v>
      </c>
      <c r="B74" s="258"/>
      <c r="C74" s="249" t="str">
        <f>IF(((SUM(G65:G73)=0)*(SUM(H65:H73)=0)*(SUM(I65:I73)=0)),"",IF((OR(((SUM(G65:G73)&lt;&gt;E22)*(SUM(G65:G73)&lt;&gt;0)*(E22&lt;&gt;0)),((SUM(H65:H73)&lt;&gt;E25)*(E25&lt;&gt;0)),((SUM(I65:I73)&lt;&gt;E26)*(E26&lt;&gt;0)))),(CONCATENATE("Průběžný součet: ",SUM(G65:G73)," (M: ",SUM(H65:H73),", Ž: ",SUM(I65:I73),"), výše uvedeno celkem za okres: ",E22," (M: ",E25,", Ž: ",E26,")." ))," "))</f>
        <v/>
      </c>
      <c r="D74" s="249"/>
      <c r="E74" s="249"/>
      <c r="F74" s="249"/>
      <c r="G74" s="249"/>
      <c r="H74" s="249"/>
      <c r="I74" s="250"/>
    </row>
    <row r="75" spans="1:10" ht="12.95" customHeight="1" x14ac:dyDescent="0.25">
      <c r="A75" s="86" t="str">
        <f>CONCATENATE("7. HODLÁTE-LI SNIŽOVAT NEBO ZVYŠOVAT STAVY PRACOVNÍKŮ V OKRESE ",B22," DO KONCE ROKU ",'zdroj dat'!B18,", UVEĎTE V KTERÝCH PROFESÍCH (NAPŘ.  NÁZEV PROFESE 'UČITEL NA 2. STUPNI', KOMENTÁŘ 'UČITEL NĚMČINY').")</f>
        <v>7. HODLÁTE-LI SNIŽOVAT NEBO ZVYŠOVAT STAVY PRACOVNÍKŮ V OKRESE Hradec Králové DO KONCE ROKU 2018, UVEĎTE V KTERÝCH PROFESÍCH (NAPŘ.  NÁZEV PROFESE 'UČITEL NA 2. STUPNI', KOMENTÁŘ 'UČITEL NĚMČINY').</v>
      </c>
      <c r="B75" s="86"/>
      <c r="C75" s="86"/>
      <c r="D75" s="86"/>
      <c r="E75" s="86"/>
      <c r="F75" s="86"/>
      <c r="G75" s="86"/>
      <c r="H75" s="86"/>
      <c r="I75" s="86"/>
    </row>
    <row r="76" spans="1:10" ht="9.75" customHeight="1" x14ac:dyDescent="0.25">
      <c r="A76" s="87"/>
      <c r="B76" s="87"/>
      <c r="C76" s="87"/>
      <c r="D76" s="87"/>
      <c r="E76" s="87"/>
      <c r="F76" s="87"/>
      <c r="G76" s="87"/>
      <c r="H76" s="87"/>
      <c r="I76" s="87"/>
    </row>
    <row r="77" spans="1:10" ht="1.5" customHeight="1" x14ac:dyDescent="0.25">
      <c r="A77" s="88"/>
      <c r="B77" s="88"/>
      <c r="C77" s="88"/>
      <c r="D77" s="88"/>
      <c r="E77" s="88"/>
      <c r="F77" s="88"/>
      <c r="G77" s="88"/>
      <c r="H77" s="88"/>
      <c r="I77" s="88"/>
    </row>
    <row r="78" spans="1:10" ht="12.95" customHeight="1" x14ac:dyDescent="0.25">
      <c r="A78" s="89" t="s">
        <v>197</v>
      </c>
      <c r="B78" s="89"/>
      <c r="C78" s="89" t="s">
        <v>207</v>
      </c>
      <c r="D78" s="89"/>
      <c r="E78" s="89" t="s">
        <v>198</v>
      </c>
      <c r="F78" s="89" t="s">
        <v>199</v>
      </c>
      <c r="G78" s="89" t="s">
        <v>261</v>
      </c>
      <c r="H78" s="91" t="s">
        <v>262</v>
      </c>
      <c r="I78" s="89" t="s">
        <v>263</v>
      </c>
    </row>
    <row r="79" spans="1:10" ht="24" customHeight="1" x14ac:dyDescent="0.25">
      <c r="A79" s="90"/>
      <c r="B79" s="90"/>
      <c r="C79" s="90"/>
      <c r="D79" s="90"/>
      <c r="E79" s="90"/>
      <c r="F79" s="90"/>
      <c r="G79" s="90"/>
      <c r="H79" s="92"/>
      <c r="I79" s="90"/>
    </row>
    <row r="80" spans="1:10" ht="12.95" customHeight="1" x14ac:dyDescent="0.25">
      <c r="A80" s="84"/>
      <c r="B80" s="84"/>
      <c r="C80" s="84"/>
      <c r="D80" s="84"/>
      <c r="E80" s="32"/>
      <c r="F80" s="32"/>
      <c r="G80" s="32"/>
      <c r="H80" s="32"/>
      <c r="I80" s="32"/>
    </row>
    <row r="81" spans="1:16" ht="12.95" customHeight="1" x14ac:dyDescent="0.25">
      <c r="A81" s="84"/>
      <c r="B81" s="84"/>
      <c r="C81" s="84"/>
      <c r="D81" s="84"/>
      <c r="E81" s="32"/>
      <c r="F81" s="32"/>
      <c r="G81" s="32"/>
      <c r="H81" s="32"/>
      <c r="I81" s="32"/>
    </row>
    <row r="82" spans="1:16" ht="12.95" customHeight="1" x14ac:dyDescent="0.25">
      <c r="A82" s="84"/>
      <c r="B82" s="84"/>
      <c r="C82" s="84"/>
      <c r="D82" s="84"/>
      <c r="E82" s="32"/>
      <c r="F82" s="32"/>
      <c r="G82" s="32"/>
      <c r="H82" s="32"/>
      <c r="I82" s="32"/>
    </row>
    <row r="83" spans="1:16" ht="12.95" customHeight="1" x14ac:dyDescent="0.25">
      <c r="A83" s="84"/>
      <c r="B83" s="84"/>
      <c r="C83" s="84"/>
      <c r="D83" s="84"/>
      <c r="E83" s="32"/>
      <c r="F83" s="32"/>
      <c r="G83" s="32"/>
      <c r="H83" s="32"/>
      <c r="I83" s="32"/>
      <c r="J83" s="36" t="s">
        <v>265</v>
      </c>
    </row>
    <row r="84" spans="1:16" ht="12" customHeight="1" x14ac:dyDescent="0.25">
      <c r="A84" s="130" t="s">
        <v>290</v>
      </c>
      <c r="B84" s="131"/>
      <c r="C84" s="131"/>
      <c r="D84" s="131"/>
      <c r="E84" s="131"/>
      <c r="F84" s="131"/>
      <c r="G84" s="131"/>
      <c r="H84" s="131"/>
      <c r="I84" s="132"/>
    </row>
    <row r="85" spans="1:16" ht="12" customHeight="1" x14ac:dyDescent="0.25">
      <c r="A85" s="106" t="s">
        <v>291</v>
      </c>
      <c r="B85" s="107"/>
      <c r="C85" s="107"/>
      <c r="D85" s="107"/>
      <c r="E85" s="107"/>
      <c r="F85" s="107"/>
      <c r="G85" s="107"/>
      <c r="H85" s="107"/>
      <c r="I85" s="108"/>
    </row>
    <row r="86" spans="1:16" ht="14.25" customHeight="1" x14ac:dyDescent="0.25">
      <c r="A86" s="127" t="s">
        <v>292</v>
      </c>
      <c r="B86" s="128"/>
      <c r="C86" s="128"/>
      <c r="D86" s="128"/>
      <c r="E86" s="128"/>
      <c r="F86" s="128"/>
      <c r="G86" s="128"/>
      <c r="H86" s="128"/>
      <c r="I86" s="129"/>
    </row>
    <row r="87" spans="1:16" ht="12.95" customHeight="1" x14ac:dyDescent="0.25">
      <c r="A87" s="154" t="s">
        <v>285</v>
      </c>
      <c r="B87" s="154"/>
      <c r="C87" s="154"/>
      <c r="D87" s="154"/>
      <c r="E87" s="154"/>
      <c r="F87" s="154"/>
      <c r="G87" s="154"/>
      <c r="H87" s="154"/>
      <c r="I87" s="154"/>
    </row>
    <row r="88" spans="1:16" ht="12.95" customHeight="1" x14ac:dyDescent="0.25">
      <c r="A88" s="139" t="s">
        <v>211</v>
      </c>
      <c r="B88" s="139"/>
      <c r="C88" s="140" t="s">
        <v>213</v>
      </c>
      <c r="D88" s="140"/>
      <c r="E88" s="140" t="s">
        <v>49</v>
      </c>
      <c r="F88" s="140"/>
      <c r="G88" s="119" t="s">
        <v>218</v>
      </c>
      <c r="H88" s="119"/>
      <c r="I88" s="120"/>
      <c r="P88" s="21"/>
    </row>
    <row r="89" spans="1:16" ht="12.95" customHeight="1" x14ac:dyDescent="0.25">
      <c r="A89" s="112" t="s">
        <v>212</v>
      </c>
      <c r="B89" s="116"/>
      <c r="C89" s="147" t="s">
        <v>215</v>
      </c>
      <c r="D89" s="148"/>
      <c r="E89" s="147" t="s">
        <v>215</v>
      </c>
      <c r="F89" s="151"/>
      <c r="G89" s="121" t="s">
        <v>215</v>
      </c>
      <c r="H89" s="122"/>
      <c r="I89" s="123"/>
    </row>
    <row r="90" spans="1:16" ht="12.95" customHeight="1" x14ac:dyDescent="0.25">
      <c r="A90" s="117"/>
      <c r="B90" s="118"/>
      <c r="C90" s="149"/>
      <c r="D90" s="150"/>
      <c r="E90" s="152"/>
      <c r="F90" s="153"/>
      <c r="G90" s="124"/>
      <c r="H90" s="125"/>
      <c r="I90" s="126"/>
    </row>
    <row r="91" spans="1:16" ht="12.95" customHeight="1" x14ac:dyDescent="0.25">
      <c r="A91" s="117"/>
      <c r="B91" s="118"/>
      <c r="C91" s="147" t="s">
        <v>216</v>
      </c>
      <c r="D91" s="151"/>
      <c r="E91" s="147" t="s">
        <v>216</v>
      </c>
      <c r="F91" s="151"/>
      <c r="G91" s="121" t="s">
        <v>216</v>
      </c>
      <c r="H91" s="122"/>
      <c r="I91" s="123"/>
      <c r="P91" s="21"/>
    </row>
    <row r="92" spans="1:16" ht="12.95" customHeight="1" x14ac:dyDescent="0.25">
      <c r="A92" s="117"/>
      <c r="B92" s="118"/>
      <c r="C92" s="152"/>
      <c r="D92" s="153"/>
      <c r="E92" s="152"/>
      <c r="F92" s="153"/>
      <c r="G92" s="124"/>
      <c r="H92" s="125"/>
      <c r="I92" s="126"/>
      <c r="P92" s="21"/>
    </row>
    <row r="93" spans="1:16" ht="12.95" customHeight="1" x14ac:dyDescent="0.25">
      <c r="A93" s="112" t="s">
        <v>214</v>
      </c>
      <c r="B93" s="113"/>
      <c r="C93" s="141"/>
      <c r="D93" s="142"/>
      <c r="E93" s="141"/>
      <c r="F93" s="142"/>
      <c r="G93" s="141"/>
      <c r="H93" s="145"/>
      <c r="I93" s="142"/>
      <c r="P93" s="21"/>
    </row>
    <row r="94" spans="1:16" ht="12.95" customHeight="1" x14ac:dyDescent="0.25">
      <c r="A94" s="114"/>
      <c r="B94" s="115"/>
      <c r="C94" s="143"/>
      <c r="D94" s="144"/>
      <c r="E94" s="143"/>
      <c r="F94" s="144"/>
      <c r="G94" s="143"/>
      <c r="H94" s="146"/>
      <c r="I94" s="144"/>
      <c r="J94" s="36" t="s">
        <v>265</v>
      </c>
      <c r="P94" s="21"/>
    </row>
    <row r="95" spans="1:16" ht="12.95" customHeight="1" x14ac:dyDescent="0.25">
      <c r="A95" s="109" t="s">
        <v>286</v>
      </c>
      <c r="B95" s="110"/>
      <c r="C95" s="110"/>
      <c r="D95" s="110"/>
      <c r="E95" s="110"/>
      <c r="F95" s="110"/>
      <c r="G95" s="110"/>
      <c r="H95" s="110"/>
      <c r="I95" s="111"/>
      <c r="K95" s="21"/>
      <c r="L95" s="21"/>
      <c r="M95" s="21"/>
      <c r="N95" s="21"/>
      <c r="O95" s="21"/>
      <c r="P95" s="21"/>
    </row>
    <row r="96" spans="1:16" ht="12.95" customHeight="1" x14ac:dyDescent="0.25">
      <c r="A96" s="133" t="s">
        <v>224</v>
      </c>
      <c r="B96" s="133"/>
      <c r="C96" s="133"/>
      <c r="D96" s="133"/>
      <c r="E96" s="104"/>
      <c r="F96" s="95" t="s">
        <v>200</v>
      </c>
      <c r="G96" s="96"/>
      <c r="H96" s="135"/>
      <c r="I96" s="104"/>
    </row>
    <row r="97" spans="1:10" ht="12.95" customHeight="1" x14ac:dyDescent="0.25">
      <c r="A97" s="134" t="s">
        <v>223</v>
      </c>
      <c r="B97" s="134"/>
      <c r="C97" s="134"/>
      <c r="D97" s="134"/>
      <c r="E97" s="105"/>
      <c r="F97" s="136"/>
      <c r="G97" s="137"/>
      <c r="H97" s="138"/>
      <c r="I97" s="105"/>
    </row>
    <row r="98" spans="1:10" ht="23.25" customHeight="1" x14ac:dyDescent="0.25">
      <c r="A98" s="163" t="s">
        <v>287</v>
      </c>
      <c r="B98" s="163"/>
      <c r="C98" s="163"/>
      <c r="D98" s="163"/>
      <c r="E98" s="163"/>
      <c r="F98" s="163"/>
      <c r="G98" s="163"/>
      <c r="H98" s="163"/>
      <c r="I98" s="163"/>
    </row>
    <row r="99" spans="1:10" ht="12.95" customHeight="1" x14ac:dyDescent="0.25">
      <c r="A99" s="139" t="s">
        <v>280</v>
      </c>
      <c r="B99" s="162"/>
      <c r="C99" s="162"/>
      <c r="D99" s="162"/>
      <c r="E99" s="139" t="s">
        <v>201</v>
      </c>
      <c r="F99" s="162"/>
      <c r="G99" s="139" t="s">
        <v>206</v>
      </c>
      <c r="H99" s="162"/>
      <c r="I99" s="162"/>
    </row>
    <row r="100" spans="1:10" ht="12.95" customHeight="1" x14ac:dyDescent="0.25">
      <c r="A100" s="84"/>
      <c r="B100" s="84"/>
      <c r="C100" s="84"/>
      <c r="D100" s="84"/>
      <c r="E100" s="84"/>
      <c r="F100" s="84"/>
      <c r="G100" s="84"/>
      <c r="H100" s="84"/>
      <c r="I100" s="84"/>
    </row>
    <row r="101" spans="1:10" ht="12.95" customHeight="1" x14ac:dyDescent="0.25">
      <c r="A101" s="84"/>
      <c r="B101" s="84"/>
      <c r="C101" s="84"/>
      <c r="D101" s="84"/>
      <c r="E101" s="84"/>
      <c r="F101" s="84"/>
      <c r="G101" s="84"/>
      <c r="H101" s="84"/>
      <c r="I101" s="84"/>
    </row>
    <row r="102" spans="1:10" s="23" customFormat="1" ht="2.25" customHeigh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37"/>
    </row>
    <row r="103" spans="1:10" ht="12.95" customHeight="1" x14ac:dyDescent="0.25">
      <c r="A103" s="160" t="s">
        <v>171</v>
      </c>
      <c r="B103" s="157" t="s">
        <v>274</v>
      </c>
      <c r="C103" s="157"/>
      <c r="D103" s="158"/>
      <c r="E103" s="159"/>
      <c r="F103" s="157" t="s">
        <v>277</v>
      </c>
      <c r="G103" s="157"/>
      <c r="H103" s="158"/>
      <c r="I103" s="159"/>
    </row>
    <row r="104" spans="1:10" ht="12.95" customHeight="1" x14ac:dyDescent="0.25">
      <c r="A104" s="161"/>
      <c r="B104" s="157" t="s">
        <v>275</v>
      </c>
      <c r="C104" s="157"/>
      <c r="D104" s="158"/>
      <c r="E104" s="159"/>
      <c r="F104" s="157" t="s">
        <v>276</v>
      </c>
      <c r="G104" s="157"/>
      <c r="H104" s="158"/>
      <c r="I104" s="159"/>
      <c r="J104" s="36" t="s">
        <v>265</v>
      </c>
    </row>
    <row r="105" spans="1:10" ht="12.95" customHeight="1" x14ac:dyDescent="0.25">
      <c r="A105" s="155" t="str">
        <f>CONCATENATE("Vyplněný dotazník prosím zašlete do ",'zdroj dat'!A22," jednou z uvedených možností:")</f>
        <v>Vyplněný dotazník prosím zašlete do 30 dnů po obdržení jednou z uvedených možností:</v>
      </c>
      <c r="B105" s="156"/>
      <c r="C105" s="156"/>
      <c r="D105" s="156"/>
      <c r="E105" s="156"/>
      <c r="F105" s="156"/>
      <c r="G105" s="156"/>
      <c r="H105" s="156"/>
      <c r="I105" s="156"/>
    </row>
    <row r="106" spans="1:10" ht="11.1" customHeight="1" x14ac:dyDescent="0.25">
      <c r="A106" s="24" t="s">
        <v>217</v>
      </c>
      <c r="B106" s="244" t="str">
        <f>VLOOKUP('zdroj dat'!A20,'zdroj dat'!A24:F38,2,FALSE)</f>
        <v>dotaznik@kr-kralovehradecky.cz</v>
      </c>
      <c r="C106" s="244"/>
      <c r="D106" s="244"/>
      <c r="E106" s="244"/>
      <c r="F106" s="244"/>
      <c r="G106" s="244"/>
      <c r="H106" s="244"/>
      <c r="I106" s="245"/>
    </row>
    <row r="107" spans="1:10" ht="11.1" customHeight="1" x14ac:dyDescent="0.25">
      <c r="A107" s="25" t="s">
        <v>264</v>
      </c>
      <c r="B107" s="261" t="str">
        <f>VLOOKUP('zdroj dat'!A20,'zdroj dat'!A24:F38,6,FALSE)</f>
        <v>Královéhradeckého kraje</v>
      </c>
      <c r="C107" s="261"/>
      <c r="D107" s="261"/>
      <c r="E107" s="261"/>
      <c r="F107" s="261"/>
      <c r="G107" s="261"/>
      <c r="H107" s="261"/>
      <c r="I107" s="262"/>
    </row>
    <row r="108" spans="1:10" ht="11.1" customHeight="1" x14ac:dyDescent="0.25">
      <c r="A108" s="25"/>
      <c r="B108" s="50" t="str">
        <f>VLOOKUP('zdroj dat'!A20,'zdroj dat'!A24:F38,3,FALSE)</f>
        <v>gcgbp3q</v>
      </c>
      <c r="C108" s="51"/>
      <c r="D108" s="51"/>
      <c r="E108" s="51"/>
      <c r="F108" s="51"/>
      <c r="G108" s="51"/>
      <c r="H108" s="51"/>
      <c r="I108" s="52"/>
    </row>
    <row r="109" spans="1:10" ht="12.95" customHeight="1" x14ac:dyDescent="0.25">
      <c r="A109" s="26" t="s">
        <v>244</v>
      </c>
      <c r="B109" s="261" t="str">
        <f>VLOOKUP('zdroj dat'!A20,'zdroj dat'!A24:F38,5,FALSE)</f>
        <v>Královéhradecký kraj, Ing. Zdeňka Rychterová</v>
      </c>
      <c r="C109" s="261"/>
      <c r="D109" s="261"/>
      <c r="E109" s="261"/>
      <c r="F109" s="261"/>
      <c r="G109" s="261"/>
      <c r="H109" s="261"/>
      <c r="I109" s="262"/>
    </row>
    <row r="110" spans="1:10" ht="12.95" customHeight="1" x14ac:dyDescent="0.25">
      <c r="A110" s="27"/>
      <c r="B110" s="263" t="str">
        <f>VLOOKUP('zdroj dat'!A20,'zdroj dat'!A24:F38,4,FALSE)</f>
        <v>Pivovarské náměstí 1245, 500 03 Hradec Králové</v>
      </c>
      <c r="C110" s="263"/>
      <c r="D110" s="263"/>
      <c r="E110" s="263"/>
      <c r="F110" s="263"/>
      <c r="G110" s="263"/>
      <c r="H110" s="263"/>
      <c r="I110" s="264"/>
      <c r="J110" s="36" t="s">
        <v>265</v>
      </c>
    </row>
    <row r="111" spans="1:10" ht="12.95" customHeight="1" x14ac:dyDescent="0.25">
      <c r="D111" s="28" t="s">
        <v>202</v>
      </c>
    </row>
    <row r="112" spans="1:10" ht="12.95" hidden="1" customHeight="1" x14ac:dyDescent="0.25">
      <c r="C112" s="10" t="s">
        <v>265</v>
      </c>
      <c r="F112" s="10" t="s">
        <v>265</v>
      </c>
      <c r="I112" s="10" t="s">
        <v>265</v>
      </c>
    </row>
    <row r="113" ht="12.95" customHeight="1" x14ac:dyDescent="0.25"/>
  </sheetData>
  <sheetProtection password="D9ED" sheet="1" objects="1" scenarios="1"/>
  <protectedRanges>
    <protectedRange sqref="G65:I73 A80:I83 C89:I94 E96:E97 I96:I97 A100:I101 D103:E104 H103:I104" name="Oblast2"/>
    <protectedRange sqref="C9:G10 I9:I10 C11:E13 H11:I13 C14:I15 B16:D16 F16 H16:I16 E20:I22 B22:C22 E25:F36 B41:D41 G41:I41 A46:I48 E54:I60" name="Oblast1"/>
  </protectedRanges>
  <mergeCells count="195">
    <mergeCell ref="C74:I74"/>
    <mergeCell ref="B109:I109"/>
    <mergeCell ref="B107:I107"/>
    <mergeCell ref="B110:I110"/>
    <mergeCell ref="A21:C21"/>
    <mergeCell ref="A2:I2"/>
    <mergeCell ref="B3:F3"/>
    <mergeCell ref="G3:H3"/>
    <mergeCell ref="A25:C25"/>
    <mergeCell ref="A42:I42"/>
    <mergeCell ref="A43:I43"/>
    <mergeCell ref="A51:H51"/>
    <mergeCell ref="G15:I15"/>
    <mergeCell ref="C14:D14"/>
    <mergeCell ref="A14:B15"/>
    <mergeCell ref="H23:I23"/>
    <mergeCell ref="I78:I79"/>
    <mergeCell ref="A54:D54"/>
    <mergeCell ref="H52:I52"/>
    <mergeCell ref="E52:G53"/>
    <mergeCell ref="A52:D53"/>
    <mergeCell ref="A48:C48"/>
    <mergeCell ref="A49:I49"/>
    <mergeCell ref="H48:I48"/>
    <mergeCell ref="F48:G48"/>
    <mergeCell ref="D48:E48"/>
    <mergeCell ref="B106:I106"/>
    <mergeCell ref="H22:I22"/>
    <mergeCell ref="B65:F65"/>
    <mergeCell ref="A63:A64"/>
    <mergeCell ref="A59:D59"/>
    <mergeCell ref="A60:D60"/>
    <mergeCell ref="E54:G54"/>
    <mergeCell ref="E55:G55"/>
    <mergeCell ref="E56:G56"/>
    <mergeCell ref="E57:G57"/>
    <mergeCell ref="E58:G58"/>
    <mergeCell ref="A55:D55"/>
    <mergeCell ref="A56:D56"/>
    <mergeCell ref="A57:D57"/>
    <mergeCell ref="A58:D58"/>
    <mergeCell ref="E59:G59"/>
    <mergeCell ref="E60:G60"/>
    <mergeCell ref="B22:C22"/>
    <mergeCell ref="C61:I61"/>
    <mergeCell ref="B23:D24"/>
    <mergeCell ref="A74:B74"/>
    <mergeCell ref="A61:B61"/>
    <mergeCell ref="A40:I40"/>
    <mergeCell ref="H21:I21"/>
    <mergeCell ref="H24:I24"/>
    <mergeCell ref="D44:E45"/>
    <mergeCell ref="A46:C46"/>
    <mergeCell ref="A47:C47"/>
    <mergeCell ref="E22:F22"/>
    <mergeCell ref="E23:F23"/>
    <mergeCell ref="E24:F24"/>
    <mergeCell ref="H44:I45"/>
    <mergeCell ref="H46:I46"/>
    <mergeCell ref="H47:I47"/>
    <mergeCell ref="B41:D41"/>
    <mergeCell ref="F44:G45"/>
    <mergeCell ref="F46:G46"/>
    <mergeCell ref="F47:G47"/>
    <mergeCell ref="D46:E46"/>
    <mergeCell ref="D47:E47"/>
    <mergeCell ref="A44:C45"/>
    <mergeCell ref="A27:D27"/>
    <mergeCell ref="A37:I38"/>
    <mergeCell ref="E25:F25"/>
    <mergeCell ref="E26:F26"/>
    <mergeCell ref="E30:F30"/>
    <mergeCell ref="A39:I39"/>
    <mergeCell ref="A31:D31"/>
    <mergeCell ref="A32:D32"/>
    <mergeCell ref="A35:D35"/>
    <mergeCell ref="A36:D36"/>
    <mergeCell ref="E35:F35"/>
    <mergeCell ref="E36:F36"/>
    <mergeCell ref="E31:F31"/>
    <mergeCell ref="E32:F32"/>
    <mergeCell ref="G25:I36"/>
    <mergeCell ref="E28:F29"/>
    <mergeCell ref="E27:F27"/>
    <mergeCell ref="A33:D34"/>
    <mergeCell ref="E33:F34"/>
    <mergeCell ref="A28:D29"/>
    <mergeCell ref="A26:C26"/>
    <mergeCell ref="A4:I4"/>
    <mergeCell ref="F11:G11"/>
    <mergeCell ref="H11:I11"/>
    <mergeCell ref="F12:G12"/>
    <mergeCell ref="F13:G13"/>
    <mergeCell ref="H13:I13"/>
    <mergeCell ref="H12:I12"/>
    <mergeCell ref="A11:B13"/>
    <mergeCell ref="C11:E11"/>
    <mergeCell ref="C12:E12"/>
    <mergeCell ref="A5:I7"/>
    <mergeCell ref="A99:D99"/>
    <mergeCell ref="E99:F99"/>
    <mergeCell ref="G99:I99"/>
    <mergeCell ref="A98:I98"/>
    <mergeCell ref="A8:I8"/>
    <mergeCell ref="A9:B10"/>
    <mergeCell ref="C13:E13"/>
    <mergeCell ref="C9:G10"/>
    <mergeCell ref="H9:H10"/>
    <mergeCell ref="I9:I10"/>
    <mergeCell ref="E14:F14"/>
    <mergeCell ref="C15:D15"/>
    <mergeCell ref="E15:F15"/>
    <mergeCell ref="B16:D16"/>
    <mergeCell ref="G14:I14"/>
    <mergeCell ref="H16:I16"/>
    <mergeCell ref="H18:I19"/>
    <mergeCell ref="E21:F21"/>
    <mergeCell ref="G41:I41"/>
    <mergeCell ref="E41:F41"/>
    <mergeCell ref="A20:D20"/>
    <mergeCell ref="E18:F19"/>
    <mergeCell ref="G18:G19"/>
    <mergeCell ref="H63:I63"/>
    <mergeCell ref="B63:F64"/>
    <mergeCell ref="A87:I87"/>
    <mergeCell ref="A81:B81"/>
    <mergeCell ref="C81:D81"/>
    <mergeCell ref="A82:B82"/>
    <mergeCell ref="A83:B83"/>
    <mergeCell ref="C82:D82"/>
    <mergeCell ref="C83:D83"/>
    <mergeCell ref="A105:I105"/>
    <mergeCell ref="G100:I100"/>
    <mergeCell ref="G101:I101"/>
    <mergeCell ref="B103:C103"/>
    <mergeCell ref="B104:C104"/>
    <mergeCell ref="F103:G103"/>
    <mergeCell ref="F104:G104"/>
    <mergeCell ref="D103:E103"/>
    <mergeCell ref="D104:E104"/>
    <mergeCell ref="H103:I103"/>
    <mergeCell ref="H104:I104"/>
    <mergeCell ref="A100:D100"/>
    <mergeCell ref="A101:D101"/>
    <mergeCell ref="E100:F100"/>
    <mergeCell ref="E101:F101"/>
    <mergeCell ref="A103:A104"/>
    <mergeCell ref="I96:I97"/>
    <mergeCell ref="A85:I85"/>
    <mergeCell ref="A95:I95"/>
    <mergeCell ref="A93:B94"/>
    <mergeCell ref="A89:B92"/>
    <mergeCell ref="G88:I88"/>
    <mergeCell ref="G89:I90"/>
    <mergeCell ref="A86:I86"/>
    <mergeCell ref="A84:I84"/>
    <mergeCell ref="A96:D96"/>
    <mergeCell ref="A97:D97"/>
    <mergeCell ref="E96:E97"/>
    <mergeCell ref="F96:H97"/>
    <mergeCell ref="A88:B88"/>
    <mergeCell ref="C88:D88"/>
    <mergeCell ref="E88:F88"/>
    <mergeCell ref="E93:F94"/>
    <mergeCell ref="G93:I94"/>
    <mergeCell ref="C89:D90"/>
    <mergeCell ref="C93:D94"/>
    <mergeCell ref="G91:I92"/>
    <mergeCell ref="C91:D92"/>
    <mergeCell ref="E91:F92"/>
    <mergeCell ref="E89:F90"/>
    <mergeCell ref="A17:E17"/>
    <mergeCell ref="F17:I17"/>
    <mergeCell ref="B66:F66"/>
    <mergeCell ref="B67:F67"/>
    <mergeCell ref="B68:F68"/>
    <mergeCell ref="B73:F73"/>
    <mergeCell ref="A80:B80"/>
    <mergeCell ref="C80:D80"/>
    <mergeCell ref="B71:F71"/>
    <mergeCell ref="B72:F72"/>
    <mergeCell ref="B69:F69"/>
    <mergeCell ref="A75:I77"/>
    <mergeCell ref="G78:G79"/>
    <mergeCell ref="A78:B79"/>
    <mergeCell ref="C78:D79"/>
    <mergeCell ref="E78:E79"/>
    <mergeCell ref="F78:F79"/>
    <mergeCell ref="H78:H79"/>
    <mergeCell ref="A62:G62"/>
    <mergeCell ref="E20:F20"/>
    <mergeCell ref="A18:D19"/>
    <mergeCell ref="H20:I20"/>
    <mergeCell ref="A30:D30"/>
    <mergeCell ref="G63:G64"/>
  </mergeCells>
  <dataValidations count="4">
    <dataValidation type="decimal" errorStyle="information" operator="greaterThan" allowBlank="1" showInputMessage="1" showErrorMessage="1" errorTitle="Upozornění." error="Zde může být pouze číslo. Děkujeme Vám." sqref="E23:F24 G23:I24">
      <formula1>0</formula1>
    </dataValidation>
    <dataValidation errorStyle="information" operator="greaterThan" allowBlank="1" showInputMessage="1" showErrorMessage="1" errorTitle="Upozornění." error="Zde může být pouze číslo. Děkujeme Vám." sqref="E36:F36"/>
    <dataValidation type="decimal" errorStyle="information" operator="greaterThan" allowBlank="1" showInputMessage="1" showErrorMessage="1" errorTitle="Upozornění." error="Zde může být pouze číslo. Děkujeme Vám." sqref="E25:F35 E20:I22 I9:I10 B41:D41 G41:I41 F46:G48 E54:I60 G65:I73">
      <formula1>-1</formula1>
    </dataValidation>
    <dataValidation type="decimal" errorStyle="information" operator="greaterThan" allowBlank="1" showErrorMessage="1" errorTitle="Upozornění." error="Zde může být pouze číslo. Děkujeme Vám." sqref="E96:E97 I96:I97">
      <formula1>-1</formula1>
    </dataValidation>
  </dataValidations>
  <pageMargins left="0.7" right="0.7" top="0.78740157499999996" bottom="0.78740157499999996" header="0.3" footer="0.3"/>
  <pageSetup paperSize="9" scale="88" fitToHeight="0" orientation="portrait" horizontalDpi="4294967293" r:id="rId1"/>
  <headerFooter>
    <oddHeader>&amp;C&amp;10Predikce trhu práce“, reg. č.: CZ.03.1.54/0.0/0.0/15_122/0006097  „KOMPAS“</oddHeader>
    <oddFooter>&amp;C&amp;P. ze &amp;N stránek</oddFooter>
  </headerFooter>
  <rowBreaks count="1" manualBreakCount="1">
    <brk id="6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locked="0" defaultSize="0" autoFill="0" autoLine="0" autoPict="0" altText="">
                <anchor moveWithCells="1">
                  <from>
                    <xdr:col>2</xdr:col>
                    <xdr:colOff>57150</xdr:colOff>
                    <xdr:row>88</xdr:row>
                    <xdr:rowOff>85725</xdr:rowOff>
                  </from>
                  <to>
                    <xdr:col>2</xdr:col>
                    <xdr:colOff>295275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locked="0" defaultSize="0" autoFill="0" autoLine="0" autoPict="0" altText="">
                <anchor moveWithCells="1">
                  <from>
                    <xdr:col>2</xdr:col>
                    <xdr:colOff>57150</xdr:colOff>
                    <xdr:row>90</xdr:row>
                    <xdr:rowOff>85725</xdr:rowOff>
                  </from>
                  <to>
                    <xdr:col>2</xdr:col>
                    <xdr:colOff>295275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locked="0" defaultSize="0" autoFill="0" autoLine="0" autoPict="0" altText="">
                <anchor moveWithCells="1">
                  <from>
                    <xdr:col>4</xdr:col>
                    <xdr:colOff>57150</xdr:colOff>
                    <xdr:row>88</xdr:row>
                    <xdr:rowOff>85725</xdr:rowOff>
                  </from>
                  <to>
                    <xdr:col>4</xdr:col>
                    <xdr:colOff>295275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locked="0" defaultSize="0" autoFill="0" autoLine="0" autoPict="0" altText="">
                <anchor moveWithCells="1">
                  <from>
                    <xdr:col>4</xdr:col>
                    <xdr:colOff>57150</xdr:colOff>
                    <xdr:row>90</xdr:row>
                    <xdr:rowOff>85725</xdr:rowOff>
                  </from>
                  <to>
                    <xdr:col>4</xdr:col>
                    <xdr:colOff>295275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locked="0" defaultSize="0" autoFill="0" autoLine="0" autoPict="0" altText="">
                <anchor moveWithCells="1">
                  <from>
                    <xdr:col>6</xdr:col>
                    <xdr:colOff>57150</xdr:colOff>
                    <xdr:row>88</xdr:row>
                    <xdr:rowOff>85725</xdr:rowOff>
                  </from>
                  <to>
                    <xdr:col>6</xdr:col>
                    <xdr:colOff>295275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locked="0" defaultSize="0" autoFill="0" autoLine="0" autoPict="0" altText="">
                <anchor moveWithCells="1">
                  <from>
                    <xdr:col>6</xdr:col>
                    <xdr:colOff>57150</xdr:colOff>
                    <xdr:row>90</xdr:row>
                    <xdr:rowOff>85725</xdr:rowOff>
                  </from>
                  <to>
                    <xdr:col>6</xdr:col>
                    <xdr:colOff>295275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locked="0" defaultSize="0" autoFill="0" autoLine="0" autoPict="0">
                <anchor moveWithCells="1">
                  <from>
                    <xdr:col>1</xdr:col>
                    <xdr:colOff>638175</xdr:colOff>
                    <xdr:row>12</xdr:row>
                    <xdr:rowOff>133350</xdr:rowOff>
                  </from>
                  <to>
                    <xdr:col>2</xdr:col>
                    <xdr:colOff>285750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locked="0" defaultSize="0" autoFill="0" autoLine="0" autoPict="0">
                <anchor moveWithCells="1">
                  <from>
                    <xdr:col>1</xdr:col>
                    <xdr:colOff>638175</xdr:colOff>
                    <xdr:row>13</xdr:row>
                    <xdr:rowOff>123825</xdr:rowOff>
                  </from>
                  <to>
                    <xdr:col>2</xdr:col>
                    <xdr:colOff>285750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locked="0" defaultSize="0" autoFill="0" autoLine="0" autoPict="0">
                <anchor moveWithCells="1">
                  <from>
                    <xdr:col>3</xdr:col>
                    <xdr:colOff>638175</xdr:colOff>
                    <xdr:row>12</xdr:row>
                    <xdr:rowOff>133350</xdr:rowOff>
                  </from>
                  <to>
                    <xdr:col>4</xdr:col>
                    <xdr:colOff>285750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locked="0" defaultSize="0" autoFill="0" autoLine="0" autoPict="0">
                <anchor moveWithCells="1">
                  <from>
                    <xdr:col>3</xdr:col>
                    <xdr:colOff>638175</xdr:colOff>
                    <xdr:row>13</xdr:row>
                    <xdr:rowOff>133350</xdr:rowOff>
                  </from>
                  <to>
                    <xdr:col>4</xdr:col>
                    <xdr:colOff>285750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locked="0" defaultSize="0" autoFill="0" autoLine="0" autoPict="0">
                <anchor moveWithCells="1">
                  <from>
                    <xdr:col>5</xdr:col>
                    <xdr:colOff>619125</xdr:colOff>
                    <xdr:row>13</xdr:row>
                    <xdr:rowOff>133350</xdr:rowOff>
                  </from>
                  <to>
                    <xdr:col>6</xdr:col>
                    <xdr:colOff>285750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locked="0" defaultSize="0" autoFill="0" autoLine="0" autoPict="0">
                <anchor moveWithCells="1">
                  <from>
                    <xdr:col>5</xdr:col>
                    <xdr:colOff>619125</xdr:colOff>
                    <xdr:row>12</xdr:row>
                    <xdr:rowOff>133350</xdr:rowOff>
                  </from>
                  <to>
                    <xdr:col>6</xdr:col>
                    <xdr:colOff>285750</xdr:colOff>
                    <xdr:row>14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errorTitle="Upozornění." error="Prosím, vyberte jednu z přednastavených možností (klikněte šipku vpravo od této buňky). Děkujeme Vám.">
          <x14:formula1>
            <xm:f>Výběry!$D$2:$D$89</xm:f>
          </x14:formula1>
          <xm:sqref>C11:E13</xm:sqref>
        </x14:dataValidation>
        <x14:dataValidation type="list" errorStyle="information" allowBlank="1" showInputMessage="1" showErrorMessage="1" errorTitle="Upozornění." error="Prosím, uveďte pouze ANO či NE. Děkujeme Vám.">
          <x14:formula1>
            <xm:f>'zdroj dat'!$H$19:$H$20</xm:f>
          </x14:formula1>
          <xm:sqref>H80:H83</xm:sqref>
        </x14:dataValidation>
        <x14:dataValidation type="list" errorStyle="information" allowBlank="1" showInputMessage="1">
          <x14:formula1>
            <xm:f>INDIRECT(VLOOKUP('zdroj dat'!A20,'zdroj dat'!H2:J15,3,FALSE))</xm:f>
          </x14:formula1>
          <xm:sqref>B22:C22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opLeftCell="C20" workbookViewId="0">
      <selection activeCell="E31" sqref="E31"/>
    </sheetView>
  </sheetViews>
  <sheetFormatPr defaultRowHeight="15" x14ac:dyDescent="0.25"/>
  <cols>
    <col min="1" max="1" width="26.85546875" bestFit="1" customWidth="1"/>
    <col min="2" max="2" width="36.42578125" bestFit="1" customWidth="1"/>
    <col min="3" max="3" width="22.85546875" bestFit="1" customWidth="1"/>
    <col min="4" max="4" width="44.85546875" bestFit="1" customWidth="1"/>
    <col min="5" max="5" width="44.28515625" bestFit="1" customWidth="1"/>
    <col min="6" max="6" width="44.5703125" bestFit="1" customWidth="1"/>
    <col min="7" max="7" width="4" customWidth="1"/>
    <col min="8" max="8" width="22.85546875" bestFit="1" customWidth="1"/>
    <col min="9" max="9" width="24.85546875" customWidth="1"/>
    <col min="10" max="10" width="19.85546875" bestFit="1" customWidth="1"/>
    <col min="11" max="11" width="19.85546875" style="65" customWidth="1"/>
    <col min="12" max="12" width="1.140625" customWidth="1"/>
    <col min="13" max="13" width="20.5703125" bestFit="1" customWidth="1"/>
    <col min="14" max="14" width="10.7109375" bestFit="1" customWidth="1"/>
  </cols>
  <sheetData>
    <row r="1" spans="1:14" x14ac:dyDescent="0.25">
      <c r="A1" s="38" t="s">
        <v>213</v>
      </c>
      <c r="B1" s="38" t="s">
        <v>232</v>
      </c>
      <c r="C1" s="38" t="s">
        <v>49</v>
      </c>
      <c r="D1" s="38" t="s">
        <v>232</v>
      </c>
      <c r="E1" s="38" t="s">
        <v>218</v>
      </c>
      <c r="F1" s="38" t="s">
        <v>232</v>
      </c>
      <c r="H1" s="61" t="s">
        <v>266</v>
      </c>
      <c r="I1" s="61" t="s">
        <v>245</v>
      </c>
      <c r="J1" s="61" t="s">
        <v>296</v>
      </c>
      <c r="K1" s="61" t="s">
        <v>477</v>
      </c>
      <c r="M1" s="61" t="s">
        <v>243</v>
      </c>
      <c r="N1" s="61" t="s">
        <v>294</v>
      </c>
    </row>
    <row r="2" spans="1:14" x14ac:dyDescent="0.25">
      <c r="A2" s="38" t="s">
        <v>215</v>
      </c>
      <c r="B2" s="39" t="b">
        <v>0</v>
      </c>
      <c r="C2" s="38" t="s">
        <v>215</v>
      </c>
      <c r="D2" s="39" t="b">
        <v>0</v>
      </c>
      <c r="E2" s="38" t="s">
        <v>215</v>
      </c>
      <c r="F2" s="39" t="b">
        <v>0</v>
      </c>
      <c r="H2" s="8" t="s">
        <v>347</v>
      </c>
      <c r="I2" s="8" t="s">
        <v>297</v>
      </c>
      <c r="J2" s="62" t="s">
        <v>480</v>
      </c>
      <c r="K2" s="62" t="s">
        <v>298</v>
      </c>
      <c r="M2" s="69" t="s">
        <v>298</v>
      </c>
      <c r="N2" s="69" t="s">
        <v>299</v>
      </c>
    </row>
    <row r="3" spans="1:14" x14ac:dyDescent="0.25">
      <c r="A3" s="38" t="s">
        <v>216</v>
      </c>
      <c r="B3" s="39" t="b">
        <v>0</v>
      </c>
      <c r="C3" s="38" t="s">
        <v>216</v>
      </c>
      <c r="D3" s="39" t="b">
        <v>0</v>
      </c>
      <c r="E3" s="38" t="s">
        <v>216</v>
      </c>
      <c r="F3" s="39" t="b">
        <v>0</v>
      </c>
      <c r="H3" s="8" t="s">
        <v>350</v>
      </c>
      <c r="I3" s="8" t="s">
        <v>300</v>
      </c>
      <c r="J3" s="62" t="s">
        <v>481</v>
      </c>
      <c r="K3" s="62" t="s">
        <v>301</v>
      </c>
      <c r="M3" s="73" t="s">
        <v>301</v>
      </c>
      <c r="N3" s="73" t="s">
        <v>302</v>
      </c>
    </row>
    <row r="4" spans="1:14" x14ac:dyDescent="0.25">
      <c r="A4" s="38" t="s">
        <v>215</v>
      </c>
      <c r="B4" s="39" t="str">
        <f>IF(B2=TRUE,"ano","nezaškrtnuto")</f>
        <v>nezaškrtnuto</v>
      </c>
      <c r="C4" s="38" t="s">
        <v>215</v>
      </c>
      <c r="D4" s="39" t="str">
        <f>IF(D2=TRUE,"ano","nezaškrtnuto")</f>
        <v>nezaškrtnuto</v>
      </c>
      <c r="E4" s="38" t="s">
        <v>215</v>
      </c>
      <c r="F4" s="39" t="str">
        <f>IF(F2=TRUE,"ano","nezaškrtnuto")</f>
        <v>nezaškrtnuto</v>
      </c>
      <c r="H4" s="8" t="s">
        <v>353</v>
      </c>
      <c r="I4" s="8" t="s">
        <v>303</v>
      </c>
      <c r="J4" s="62" t="s">
        <v>482</v>
      </c>
      <c r="K4" s="62" t="s">
        <v>325</v>
      </c>
      <c r="M4" s="73" t="s">
        <v>304</v>
      </c>
      <c r="N4" s="73" t="s">
        <v>305</v>
      </c>
    </row>
    <row r="5" spans="1:14" x14ac:dyDescent="0.25">
      <c r="A5" s="38" t="s">
        <v>216</v>
      </c>
      <c r="B5" s="39" t="str">
        <f>IF(B3=TRUE,"ano","nezaškrtnuto")</f>
        <v>nezaškrtnuto</v>
      </c>
      <c r="C5" s="38" t="s">
        <v>216</v>
      </c>
      <c r="D5" s="39" t="str">
        <f>IF(D3=TRUE,"ano","nezaškrtnuto")</f>
        <v>nezaškrtnuto</v>
      </c>
      <c r="E5" s="38" t="s">
        <v>216</v>
      </c>
      <c r="F5" s="39" t="str">
        <f>IF(F3=TRUE,"ano","nezaškrtnuto")</f>
        <v>nezaškrtnuto</v>
      </c>
      <c r="H5" s="8" t="s">
        <v>356</v>
      </c>
      <c r="I5" s="8" t="s">
        <v>306</v>
      </c>
      <c r="J5" s="62" t="s">
        <v>483</v>
      </c>
      <c r="K5" s="62" t="s">
        <v>343</v>
      </c>
      <c r="M5" s="73" t="s">
        <v>307</v>
      </c>
      <c r="N5" s="73" t="s">
        <v>308</v>
      </c>
    </row>
    <row r="6" spans="1:14" x14ac:dyDescent="0.25">
      <c r="A6" s="40"/>
      <c r="B6" s="40"/>
      <c r="C6" s="282" t="s">
        <v>267</v>
      </c>
      <c r="D6" s="283"/>
      <c r="E6" s="283"/>
      <c r="F6" s="284"/>
      <c r="H6" s="8" t="s">
        <v>359</v>
      </c>
      <c r="I6" s="8" t="s">
        <v>309</v>
      </c>
      <c r="J6" s="62" t="s">
        <v>484</v>
      </c>
      <c r="K6" s="62" t="s">
        <v>351</v>
      </c>
      <c r="M6" s="73" t="s">
        <v>310</v>
      </c>
      <c r="N6" s="73" t="s">
        <v>311</v>
      </c>
    </row>
    <row r="7" spans="1:14" x14ac:dyDescent="0.25">
      <c r="A7" s="38" t="b">
        <v>0</v>
      </c>
      <c r="B7" s="41" t="s">
        <v>219</v>
      </c>
      <c r="C7" s="285"/>
      <c r="D7" s="286"/>
      <c r="E7" s="286"/>
      <c r="F7" s="287"/>
      <c r="H7" s="8" t="s">
        <v>362</v>
      </c>
      <c r="I7" s="8" t="s">
        <v>312</v>
      </c>
      <c r="J7" s="62" t="s">
        <v>485</v>
      </c>
      <c r="K7" s="62" t="s">
        <v>233</v>
      </c>
      <c r="M7" s="73" t="s">
        <v>313</v>
      </c>
      <c r="N7" s="73" t="s">
        <v>314</v>
      </c>
    </row>
    <row r="8" spans="1:14" x14ac:dyDescent="0.25">
      <c r="A8" s="38" t="b">
        <v>0</v>
      </c>
      <c r="B8" s="41" t="s">
        <v>174</v>
      </c>
      <c r="C8" s="285"/>
      <c r="D8" s="286"/>
      <c r="E8" s="286"/>
      <c r="F8" s="287"/>
      <c r="H8" s="8" t="s">
        <v>363</v>
      </c>
      <c r="I8" s="8" t="s">
        <v>315</v>
      </c>
      <c r="J8" s="62" t="s">
        <v>486</v>
      </c>
      <c r="K8" s="62" t="s">
        <v>374</v>
      </c>
      <c r="M8" s="73" t="s">
        <v>316</v>
      </c>
      <c r="N8" s="73" t="s">
        <v>317</v>
      </c>
    </row>
    <row r="9" spans="1:14" x14ac:dyDescent="0.25">
      <c r="A9" s="38" t="b">
        <v>0</v>
      </c>
      <c r="B9" s="41" t="s">
        <v>220</v>
      </c>
      <c r="C9" s="285"/>
      <c r="D9" s="286"/>
      <c r="E9" s="286"/>
      <c r="F9" s="287"/>
      <c r="H9" s="8" t="s">
        <v>364</v>
      </c>
      <c r="I9" s="8" t="s">
        <v>318</v>
      </c>
      <c r="J9" s="62" t="s">
        <v>487</v>
      </c>
      <c r="K9" s="62" t="s">
        <v>391</v>
      </c>
      <c r="M9" s="73" t="s">
        <v>319</v>
      </c>
      <c r="N9" s="73" t="s">
        <v>320</v>
      </c>
    </row>
    <row r="10" spans="1:14" x14ac:dyDescent="0.25">
      <c r="A10" s="38" t="b">
        <v>0</v>
      </c>
      <c r="B10" s="41" t="s">
        <v>173</v>
      </c>
      <c r="C10" s="285"/>
      <c r="D10" s="286"/>
      <c r="E10" s="286"/>
      <c r="F10" s="287"/>
      <c r="H10" s="8" t="s">
        <v>365</v>
      </c>
      <c r="I10" s="8" t="s">
        <v>321</v>
      </c>
      <c r="J10" s="62" t="s">
        <v>488</v>
      </c>
      <c r="K10" s="62" t="s">
        <v>395</v>
      </c>
      <c r="M10" s="69" t="s">
        <v>322</v>
      </c>
      <c r="N10" s="62" t="s">
        <v>323</v>
      </c>
    </row>
    <row r="11" spans="1:14" x14ac:dyDescent="0.25">
      <c r="A11" s="38" t="b">
        <v>0</v>
      </c>
      <c r="B11" s="41" t="s">
        <v>209</v>
      </c>
      <c r="C11" s="285"/>
      <c r="D11" s="286"/>
      <c r="E11" s="286"/>
      <c r="F11" s="287"/>
      <c r="H11" s="8" t="s">
        <v>366</v>
      </c>
      <c r="I11" s="8" t="s">
        <v>324</v>
      </c>
      <c r="J11" s="62" t="s">
        <v>489</v>
      </c>
      <c r="K11" s="62" t="s">
        <v>405</v>
      </c>
      <c r="M11" s="69" t="s">
        <v>325</v>
      </c>
      <c r="N11" s="62" t="s">
        <v>326</v>
      </c>
    </row>
    <row r="12" spans="1:14" x14ac:dyDescent="0.25">
      <c r="A12" s="38" t="b">
        <v>0</v>
      </c>
      <c r="B12" s="41" t="s">
        <v>210</v>
      </c>
      <c r="C12" s="285"/>
      <c r="D12" s="286"/>
      <c r="E12" s="286"/>
      <c r="F12" s="287"/>
      <c r="H12" s="8" t="s">
        <v>367</v>
      </c>
      <c r="I12" s="8" t="s">
        <v>327</v>
      </c>
      <c r="J12" s="62" t="s">
        <v>490</v>
      </c>
      <c r="K12" s="62" t="s">
        <v>417</v>
      </c>
      <c r="M12" s="69" t="s">
        <v>328</v>
      </c>
      <c r="N12" s="62" t="s">
        <v>329</v>
      </c>
    </row>
    <row r="13" spans="1:14" x14ac:dyDescent="0.25">
      <c r="A13" s="38" t="s">
        <v>231</v>
      </c>
      <c r="B13" s="41" t="str">
        <f>IF(COUNTIF(A7:A12,TRUE)=1,VLOOKUP(TRUE,A7:B12,2,FALSE),(IF(COUNTIF(A7:A12,TRUE)&lt;1,"Nevyplněno",(IF(COUNTIF(A7:A12,TRUE)&gt;1,"Vyplněno více možností.",)))))</f>
        <v>Nevyplněno</v>
      </c>
      <c r="C13" s="288"/>
      <c r="D13" s="289"/>
      <c r="E13" s="289"/>
      <c r="F13" s="290"/>
      <c r="H13" s="8" t="s">
        <v>370</v>
      </c>
      <c r="I13" s="8" t="s">
        <v>330</v>
      </c>
      <c r="J13" s="62" t="s">
        <v>491</v>
      </c>
      <c r="K13" s="62" t="s">
        <v>445</v>
      </c>
      <c r="M13" s="69" t="s">
        <v>331</v>
      </c>
      <c r="N13" s="62" t="s">
        <v>332</v>
      </c>
    </row>
    <row r="14" spans="1:14" x14ac:dyDescent="0.25">
      <c r="H14" s="8" t="s">
        <v>373</v>
      </c>
      <c r="I14" s="8" t="s">
        <v>333</v>
      </c>
      <c r="J14" s="62" t="s">
        <v>492</v>
      </c>
      <c r="K14" s="62" t="s">
        <v>461</v>
      </c>
      <c r="M14" s="69" t="s">
        <v>334</v>
      </c>
      <c r="N14" s="62" t="s">
        <v>335</v>
      </c>
    </row>
    <row r="15" spans="1:14" ht="15" customHeight="1" x14ac:dyDescent="0.25">
      <c r="A15" s="291"/>
      <c r="B15" s="66" t="s">
        <v>278</v>
      </c>
      <c r="C15" s="293" t="s">
        <v>273</v>
      </c>
      <c r="D15" s="293"/>
      <c r="E15" s="293"/>
      <c r="F15" s="294"/>
      <c r="H15" s="8" t="s">
        <v>376</v>
      </c>
      <c r="I15" s="8" t="s">
        <v>336</v>
      </c>
      <c r="J15" s="62" t="s">
        <v>493</v>
      </c>
      <c r="K15" s="62" t="s">
        <v>469</v>
      </c>
      <c r="M15" s="69" t="s">
        <v>337</v>
      </c>
      <c r="N15" s="62" t="s">
        <v>338</v>
      </c>
    </row>
    <row r="16" spans="1:14" x14ac:dyDescent="0.25">
      <c r="A16" s="292"/>
      <c r="B16" s="42">
        <v>2017</v>
      </c>
      <c r="C16" s="295"/>
      <c r="D16" s="295"/>
      <c r="E16" s="295"/>
      <c r="F16" s="296"/>
      <c r="I16" s="63"/>
      <c r="J16" s="63"/>
      <c r="K16" s="63"/>
      <c r="M16" s="69" t="s">
        <v>339</v>
      </c>
      <c r="N16" s="62" t="s">
        <v>340</v>
      </c>
    </row>
    <row r="17" spans="1:14" x14ac:dyDescent="0.25">
      <c r="A17" s="42" t="s">
        <v>245</v>
      </c>
      <c r="B17" s="66" t="s">
        <v>279</v>
      </c>
      <c r="C17" s="295"/>
      <c r="D17" s="295"/>
      <c r="E17" s="295"/>
      <c r="F17" s="296"/>
      <c r="M17" s="73" t="s">
        <v>341</v>
      </c>
      <c r="N17" s="73" t="s">
        <v>342</v>
      </c>
    </row>
    <row r="18" spans="1:14" x14ac:dyDescent="0.25">
      <c r="A18" s="44" t="str">
        <f>VLOOKUP(A20,H1:I15,2,FALSE)</f>
        <v>Královéhradeckém kraji</v>
      </c>
      <c r="B18" s="42">
        <v>2018</v>
      </c>
      <c r="C18" s="295"/>
      <c r="D18" s="295"/>
      <c r="E18" s="295"/>
      <c r="F18" s="296"/>
      <c r="I18" s="63"/>
      <c r="M18" s="73" t="s">
        <v>343</v>
      </c>
      <c r="N18" s="73" t="s">
        <v>344</v>
      </c>
    </row>
    <row r="19" spans="1:14" x14ac:dyDescent="0.25">
      <c r="A19" s="43" t="s">
        <v>266</v>
      </c>
      <c r="B19" s="47"/>
      <c r="C19" s="295"/>
      <c r="D19" s="295"/>
      <c r="E19" s="295"/>
      <c r="F19" s="296"/>
      <c r="H19" s="76" t="s">
        <v>381</v>
      </c>
      <c r="I19" s="64"/>
      <c r="M19" s="73" t="s">
        <v>345</v>
      </c>
      <c r="N19" s="73" t="s">
        <v>346</v>
      </c>
    </row>
    <row r="20" spans="1:14" x14ac:dyDescent="0.25">
      <c r="A20" s="44" t="s">
        <v>362</v>
      </c>
      <c r="B20" s="47"/>
      <c r="C20" s="295"/>
      <c r="D20" s="295"/>
      <c r="E20" s="295"/>
      <c r="F20" s="296"/>
      <c r="H20" s="76" t="s">
        <v>384</v>
      </c>
      <c r="I20" s="63"/>
      <c r="M20" s="69" t="s">
        <v>348</v>
      </c>
      <c r="N20" s="69" t="s">
        <v>349</v>
      </c>
    </row>
    <row r="21" spans="1:14" x14ac:dyDescent="0.25">
      <c r="A21" s="43" t="s">
        <v>247</v>
      </c>
      <c r="B21" s="47"/>
      <c r="C21" s="295"/>
      <c r="D21" s="295"/>
      <c r="E21" s="295"/>
      <c r="F21" s="296"/>
      <c r="H21" s="63"/>
      <c r="I21" s="63"/>
      <c r="M21" s="69" t="s">
        <v>351</v>
      </c>
      <c r="N21" s="69" t="s">
        <v>352</v>
      </c>
    </row>
    <row r="22" spans="1:14" x14ac:dyDescent="0.25">
      <c r="A22" s="45" t="s">
        <v>542</v>
      </c>
      <c r="B22" s="42" t="s">
        <v>288</v>
      </c>
      <c r="C22" s="295"/>
      <c r="D22" s="295"/>
      <c r="E22" s="295"/>
      <c r="F22" s="296"/>
      <c r="H22" s="63"/>
      <c r="I22" s="63"/>
      <c r="M22" s="69" t="s">
        <v>354</v>
      </c>
      <c r="N22" s="69" t="s">
        <v>355</v>
      </c>
    </row>
    <row r="23" spans="1:14" x14ac:dyDescent="0.25">
      <c r="A23" s="67"/>
      <c r="B23" s="46"/>
      <c r="C23" s="297"/>
      <c r="D23" s="297"/>
      <c r="E23" s="297"/>
      <c r="F23" s="298"/>
      <c r="H23" s="63"/>
      <c r="I23" s="63"/>
      <c r="M23" s="69" t="s">
        <v>357</v>
      </c>
      <c r="N23" s="69" t="s">
        <v>358</v>
      </c>
    </row>
    <row r="24" spans="1:14" x14ac:dyDescent="0.25">
      <c r="A24" s="8" t="s">
        <v>475</v>
      </c>
      <c r="B24" s="8" t="s">
        <v>238</v>
      </c>
      <c r="C24" s="8" t="s">
        <v>239</v>
      </c>
      <c r="D24" s="8" t="s">
        <v>240</v>
      </c>
      <c r="E24" s="8" t="s">
        <v>476</v>
      </c>
      <c r="F24" s="66" t="s">
        <v>479</v>
      </c>
      <c r="H24" s="63"/>
      <c r="I24" s="63"/>
      <c r="M24" s="69" t="s">
        <v>360</v>
      </c>
      <c r="N24" s="69" t="s">
        <v>361</v>
      </c>
    </row>
    <row r="25" spans="1:14" s="70" customFormat="1" x14ac:dyDescent="0.25">
      <c r="A25" s="42" t="s">
        <v>347</v>
      </c>
      <c r="B25" s="68"/>
      <c r="C25" s="68"/>
      <c r="D25" s="68"/>
      <c r="E25" s="68"/>
      <c r="F25" s="68"/>
      <c r="H25" s="72"/>
      <c r="I25" s="72"/>
      <c r="M25" s="74" t="s">
        <v>233</v>
      </c>
      <c r="N25" s="74" t="s">
        <v>268</v>
      </c>
    </row>
    <row r="26" spans="1:14" s="70" customFormat="1" x14ac:dyDescent="0.25">
      <c r="A26" s="42" t="s">
        <v>350</v>
      </c>
      <c r="B26" s="68" t="s">
        <v>527</v>
      </c>
      <c r="C26" s="68" t="s">
        <v>528</v>
      </c>
      <c r="D26" s="68" t="s">
        <v>531</v>
      </c>
      <c r="E26" s="68" t="s">
        <v>529</v>
      </c>
      <c r="F26" s="68" t="s">
        <v>530</v>
      </c>
      <c r="I26" s="72"/>
      <c r="M26" s="74" t="s">
        <v>234</v>
      </c>
      <c r="N26" s="74" t="s">
        <v>269</v>
      </c>
    </row>
    <row r="27" spans="1:14" s="70" customFormat="1" x14ac:dyDescent="0.25">
      <c r="A27" s="42" t="s">
        <v>353</v>
      </c>
      <c r="B27" s="68" t="s">
        <v>509</v>
      </c>
      <c r="C27" s="68" t="s">
        <v>510</v>
      </c>
      <c r="D27" s="68" t="s">
        <v>511</v>
      </c>
      <c r="E27" s="68" t="s">
        <v>512</v>
      </c>
      <c r="F27" s="68" t="s">
        <v>513</v>
      </c>
      <c r="I27" s="72"/>
      <c r="M27" s="74" t="s">
        <v>235</v>
      </c>
      <c r="N27" s="74" t="s">
        <v>270</v>
      </c>
    </row>
    <row r="28" spans="1:14" s="70" customFormat="1" x14ac:dyDescent="0.25">
      <c r="A28" s="42" t="s">
        <v>356</v>
      </c>
      <c r="B28" s="68" t="s">
        <v>515</v>
      </c>
      <c r="C28" s="68" t="s">
        <v>517</v>
      </c>
      <c r="D28" s="68" t="s">
        <v>516</v>
      </c>
      <c r="E28" s="68" t="s">
        <v>514</v>
      </c>
      <c r="F28" s="68" t="s">
        <v>518</v>
      </c>
      <c r="I28" s="72"/>
      <c r="M28" s="74" t="s">
        <v>236</v>
      </c>
      <c r="N28" s="74" t="s">
        <v>271</v>
      </c>
    </row>
    <row r="29" spans="1:14" s="70" customFormat="1" x14ac:dyDescent="0.25">
      <c r="A29" s="42" t="s">
        <v>359</v>
      </c>
      <c r="B29" s="68" t="s">
        <v>472</v>
      </c>
      <c r="C29" s="68" t="s">
        <v>474</v>
      </c>
      <c r="D29" s="68" t="s">
        <v>473</v>
      </c>
      <c r="E29" s="68" t="s">
        <v>471</v>
      </c>
      <c r="F29" s="68" t="s">
        <v>478</v>
      </c>
      <c r="I29" s="72"/>
      <c r="M29" s="74" t="s">
        <v>237</v>
      </c>
      <c r="N29" s="74" t="s">
        <v>272</v>
      </c>
    </row>
    <row r="30" spans="1:14" s="70" customFormat="1" x14ac:dyDescent="0.25">
      <c r="A30" s="42" t="s">
        <v>362</v>
      </c>
      <c r="B30" s="68" t="s">
        <v>496</v>
      </c>
      <c r="C30" s="68" t="s">
        <v>498</v>
      </c>
      <c r="D30" s="68" t="s">
        <v>497</v>
      </c>
      <c r="E30" s="68" t="s">
        <v>543</v>
      </c>
      <c r="F30" s="68" t="s">
        <v>501</v>
      </c>
      <c r="I30" s="72"/>
      <c r="M30" s="71" t="s">
        <v>368</v>
      </c>
      <c r="N30" s="71" t="s">
        <v>369</v>
      </c>
    </row>
    <row r="31" spans="1:14" s="70" customFormat="1" x14ac:dyDescent="0.25">
      <c r="A31" s="42" t="s">
        <v>363</v>
      </c>
      <c r="B31" s="68" t="s">
        <v>520</v>
      </c>
      <c r="C31" s="68" t="s">
        <v>521</v>
      </c>
      <c r="D31" s="68" t="s">
        <v>536</v>
      </c>
      <c r="E31" s="68" t="s">
        <v>519</v>
      </c>
      <c r="F31" s="68" t="s">
        <v>519</v>
      </c>
      <c r="I31" s="72"/>
      <c r="M31" s="71" t="s">
        <v>371</v>
      </c>
      <c r="N31" s="71" t="s">
        <v>372</v>
      </c>
    </row>
    <row r="32" spans="1:14" s="70" customFormat="1" x14ac:dyDescent="0.25">
      <c r="A32" s="42" t="s">
        <v>364</v>
      </c>
      <c r="B32" s="68" t="s">
        <v>533</v>
      </c>
      <c r="C32" s="68" t="s">
        <v>534</v>
      </c>
      <c r="D32" s="68" t="s">
        <v>535</v>
      </c>
      <c r="E32" s="68" t="s">
        <v>532</v>
      </c>
      <c r="F32" s="68" t="s">
        <v>532</v>
      </c>
      <c r="I32" s="72"/>
      <c r="M32" s="71" t="s">
        <v>374</v>
      </c>
      <c r="N32" s="71" t="s">
        <v>375</v>
      </c>
    </row>
    <row r="33" spans="1:14" s="70" customFormat="1" x14ac:dyDescent="0.25">
      <c r="A33" s="42" t="s">
        <v>365</v>
      </c>
      <c r="B33" s="68" t="s">
        <v>523</v>
      </c>
      <c r="C33" s="68" t="s">
        <v>524</v>
      </c>
      <c r="D33" s="68" t="s">
        <v>526</v>
      </c>
      <c r="E33" s="68" t="s">
        <v>522</v>
      </c>
      <c r="F33" s="68" t="s">
        <v>525</v>
      </c>
      <c r="I33" s="72"/>
      <c r="M33" s="71" t="s">
        <v>377</v>
      </c>
      <c r="N33" s="71" t="s">
        <v>378</v>
      </c>
    </row>
    <row r="34" spans="1:14" s="70" customFormat="1" x14ac:dyDescent="0.25">
      <c r="A34" s="42" t="s">
        <v>366</v>
      </c>
      <c r="B34" s="68"/>
      <c r="C34" s="68"/>
      <c r="D34" s="68"/>
      <c r="E34" s="68"/>
      <c r="F34" s="68"/>
      <c r="I34" s="72"/>
      <c r="M34" s="74" t="s">
        <v>379</v>
      </c>
      <c r="N34" s="74" t="s">
        <v>380</v>
      </c>
    </row>
    <row r="35" spans="1:14" s="70" customFormat="1" x14ac:dyDescent="0.25">
      <c r="A35" s="42" t="s">
        <v>367</v>
      </c>
      <c r="B35" s="68"/>
      <c r="C35" s="68"/>
      <c r="D35" s="68"/>
      <c r="E35" s="68"/>
      <c r="F35" s="68"/>
      <c r="I35" s="72"/>
      <c r="M35" s="74" t="s">
        <v>382</v>
      </c>
      <c r="N35" s="74" t="s">
        <v>383</v>
      </c>
    </row>
    <row r="36" spans="1:14" s="70" customFormat="1" x14ac:dyDescent="0.25">
      <c r="A36" s="42" t="s">
        <v>370</v>
      </c>
      <c r="B36" s="68" t="s">
        <v>538</v>
      </c>
      <c r="C36" s="68" t="s">
        <v>540</v>
      </c>
      <c r="D36" s="68" t="s">
        <v>539</v>
      </c>
      <c r="E36" s="68" t="s">
        <v>537</v>
      </c>
      <c r="F36" s="68" t="s">
        <v>541</v>
      </c>
      <c r="I36" s="72"/>
      <c r="M36" s="74" t="s">
        <v>385</v>
      </c>
      <c r="N36" s="74" t="s">
        <v>386</v>
      </c>
    </row>
    <row r="37" spans="1:14" s="70" customFormat="1" x14ac:dyDescent="0.25">
      <c r="A37" s="42" t="s">
        <v>373</v>
      </c>
      <c r="B37" s="68" t="s">
        <v>505</v>
      </c>
      <c r="C37" s="68" t="s">
        <v>506</v>
      </c>
      <c r="D37" s="68" t="s">
        <v>507</v>
      </c>
      <c r="E37" s="68" t="s">
        <v>373</v>
      </c>
      <c r="F37" s="68" t="s">
        <v>508</v>
      </c>
      <c r="I37" s="72"/>
      <c r="M37" s="74" t="s">
        <v>387</v>
      </c>
      <c r="N37" s="74" t="s">
        <v>388</v>
      </c>
    </row>
    <row r="38" spans="1:14" s="70" customFormat="1" x14ac:dyDescent="0.25">
      <c r="A38" s="42" t="s">
        <v>376</v>
      </c>
      <c r="B38" s="68" t="s">
        <v>499</v>
      </c>
      <c r="C38" s="68" t="s">
        <v>500</v>
      </c>
      <c r="D38" s="68" t="s">
        <v>502</v>
      </c>
      <c r="E38" s="68" t="s">
        <v>503</v>
      </c>
      <c r="F38" s="68" t="s">
        <v>504</v>
      </c>
      <c r="I38" s="72"/>
      <c r="M38" s="74" t="s">
        <v>389</v>
      </c>
      <c r="N38" s="74" t="s">
        <v>390</v>
      </c>
    </row>
    <row r="39" spans="1:14" x14ac:dyDescent="0.25">
      <c r="A39" s="42"/>
      <c r="B39" s="68"/>
      <c r="C39" s="68"/>
      <c r="D39" s="68"/>
      <c r="E39" s="68"/>
      <c r="F39" s="68"/>
      <c r="I39" s="63"/>
      <c r="M39" s="73" t="s">
        <v>391</v>
      </c>
      <c r="N39" s="73" t="s">
        <v>392</v>
      </c>
    </row>
    <row r="40" spans="1:14" x14ac:dyDescent="0.25">
      <c r="A40" s="42"/>
      <c r="B40" s="68"/>
      <c r="C40" s="68"/>
      <c r="D40" s="68"/>
      <c r="E40" s="68"/>
      <c r="F40" s="68"/>
      <c r="I40" s="63"/>
      <c r="M40" s="69" t="s">
        <v>393</v>
      </c>
      <c r="N40" s="69" t="s">
        <v>394</v>
      </c>
    </row>
    <row r="41" spans="1:14" x14ac:dyDescent="0.25">
      <c r="A41" s="42"/>
      <c r="B41" s="68"/>
      <c r="C41" s="68"/>
      <c r="D41" s="68"/>
      <c r="E41" s="68"/>
      <c r="F41" s="68"/>
      <c r="I41" s="63"/>
      <c r="M41" s="69" t="s">
        <v>395</v>
      </c>
      <c r="N41" s="69" t="s">
        <v>396</v>
      </c>
    </row>
    <row r="42" spans="1:14" s="75" customFormat="1" x14ac:dyDescent="0.25">
      <c r="A42" s="42"/>
      <c r="B42" s="68"/>
      <c r="C42" s="68"/>
      <c r="D42" s="68"/>
      <c r="E42" s="68"/>
      <c r="F42" s="68"/>
      <c r="I42" s="63"/>
      <c r="M42" s="69" t="s">
        <v>397</v>
      </c>
      <c r="N42" s="69" t="s">
        <v>398</v>
      </c>
    </row>
    <row r="43" spans="1:14" x14ac:dyDescent="0.25">
      <c r="A43" s="42"/>
      <c r="B43" s="68"/>
      <c r="C43" s="68"/>
      <c r="D43" s="68"/>
      <c r="E43" s="68"/>
      <c r="F43" s="68"/>
      <c r="I43" s="63"/>
      <c r="M43" s="69" t="s">
        <v>399</v>
      </c>
      <c r="N43" s="69" t="s">
        <v>400</v>
      </c>
    </row>
    <row r="44" spans="1:14" x14ac:dyDescent="0.25">
      <c r="A44" s="42"/>
      <c r="B44" s="68"/>
      <c r="C44" s="68"/>
      <c r="D44" s="68"/>
      <c r="E44" s="68"/>
      <c r="F44" s="68"/>
      <c r="I44" s="63"/>
      <c r="M44" s="69" t="s">
        <v>401</v>
      </c>
      <c r="N44" s="69" t="s">
        <v>402</v>
      </c>
    </row>
    <row r="45" spans="1:14" x14ac:dyDescent="0.25">
      <c r="A45" s="42"/>
      <c r="B45" s="68"/>
      <c r="C45" s="68"/>
      <c r="D45" s="68"/>
      <c r="E45" s="68"/>
      <c r="F45" s="68"/>
      <c r="I45" s="63"/>
      <c r="M45" s="73" t="s">
        <v>403</v>
      </c>
      <c r="N45" s="73" t="s">
        <v>404</v>
      </c>
    </row>
    <row r="46" spans="1:14" x14ac:dyDescent="0.25">
      <c r="A46" s="42"/>
      <c r="B46" s="68"/>
      <c r="C46" s="68"/>
      <c r="D46" s="68"/>
      <c r="E46" s="68"/>
      <c r="F46" s="68"/>
      <c r="I46" s="63"/>
      <c r="M46" s="73" t="s">
        <v>405</v>
      </c>
      <c r="N46" s="73" t="s">
        <v>406</v>
      </c>
    </row>
    <row r="47" spans="1:14" x14ac:dyDescent="0.25">
      <c r="A47" s="42"/>
      <c r="B47" s="68"/>
      <c r="C47" s="68"/>
      <c r="D47" s="68"/>
      <c r="E47" s="68"/>
      <c r="F47" s="68"/>
      <c r="I47" s="63"/>
      <c r="M47" s="73" t="s">
        <v>407</v>
      </c>
      <c r="N47" s="73" t="s">
        <v>408</v>
      </c>
    </row>
    <row r="48" spans="1:14" x14ac:dyDescent="0.25">
      <c r="A48" s="42"/>
      <c r="B48" s="42"/>
      <c r="C48" s="42"/>
      <c r="D48" s="42"/>
      <c r="E48" s="42"/>
      <c r="F48" s="42"/>
      <c r="I48" s="63"/>
      <c r="M48" s="73" t="s">
        <v>409</v>
      </c>
      <c r="N48" s="73" t="s">
        <v>410</v>
      </c>
    </row>
    <row r="49" spans="9:14" x14ac:dyDescent="0.25">
      <c r="I49" s="63"/>
      <c r="M49" s="69" t="s">
        <v>411</v>
      </c>
      <c r="N49" s="69" t="s">
        <v>412</v>
      </c>
    </row>
    <row r="50" spans="9:14" x14ac:dyDescent="0.25">
      <c r="I50" s="63"/>
      <c r="M50" s="69" t="s">
        <v>413</v>
      </c>
      <c r="N50" s="69" t="s">
        <v>414</v>
      </c>
    </row>
    <row r="51" spans="9:14" x14ac:dyDescent="0.25">
      <c r="I51" s="63"/>
      <c r="M51" s="69" t="s">
        <v>415</v>
      </c>
      <c r="N51" s="69" t="s">
        <v>416</v>
      </c>
    </row>
    <row r="52" spans="9:14" x14ac:dyDescent="0.25">
      <c r="I52" s="63"/>
      <c r="M52" s="69" t="s">
        <v>417</v>
      </c>
      <c r="N52" s="69" t="s">
        <v>418</v>
      </c>
    </row>
    <row r="53" spans="9:14" x14ac:dyDescent="0.25">
      <c r="I53" s="63"/>
      <c r="M53" s="69" t="s">
        <v>419</v>
      </c>
      <c r="N53" s="69" t="s">
        <v>420</v>
      </c>
    </row>
    <row r="54" spans="9:14" x14ac:dyDescent="0.25">
      <c r="I54" s="63"/>
      <c r="M54" s="69" t="s">
        <v>421</v>
      </c>
      <c r="N54" s="69" t="s">
        <v>422</v>
      </c>
    </row>
    <row r="55" spans="9:14" x14ac:dyDescent="0.25">
      <c r="I55" s="63"/>
      <c r="M55" s="69" t="s">
        <v>423</v>
      </c>
      <c r="N55" s="69" t="s">
        <v>424</v>
      </c>
    </row>
    <row r="56" spans="9:14" x14ac:dyDescent="0.25">
      <c r="I56" s="63"/>
      <c r="M56" s="73" t="s">
        <v>425</v>
      </c>
      <c r="N56" s="73" t="s">
        <v>426</v>
      </c>
    </row>
    <row r="57" spans="9:14" x14ac:dyDescent="0.25">
      <c r="I57" s="63"/>
      <c r="M57" s="73" t="s">
        <v>427</v>
      </c>
      <c r="N57" s="73" t="s">
        <v>428</v>
      </c>
    </row>
    <row r="58" spans="9:14" x14ac:dyDescent="0.25">
      <c r="I58" s="63"/>
      <c r="M58" s="73" t="s">
        <v>429</v>
      </c>
      <c r="N58" s="73" t="s">
        <v>430</v>
      </c>
    </row>
    <row r="59" spans="9:14" x14ac:dyDescent="0.25">
      <c r="I59" s="63"/>
      <c r="M59" s="73" t="s">
        <v>431</v>
      </c>
      <c r="N59" s="73" t="s">
        <v>432</v>
      </c>
    </row>
    <row r="60" spans="9:14" x14ac:dyDescent="0.25">
      <c r="I60" s="63"/>
      <c r="M60" s="73" t="s">
        <v>433</v>
      </c>
      <c r="N60" s="73" t="s">
        <v>434</v>
      </c>
    </row>
    <row r="61" spans="9:14" x14ac:dyDescent="0.25">
      <c r="I61" s="63"/>
      <c r="M61" s="73" t="s">
        <v>435</v>
      </c>
      <c r="N61" s="73" t="s">
        <v>436</v>
      </c>
    </row>
    <row r="62" spans="9:14" x14ac:dyDescent="0.25">
      <c r="I62" s="63"/>
      <c r="M62" s="73" t="s">
        <v>437</v>
      </c>
      <c r="N62" s="73" t="s">
        <v>438</v>
      </c>
    </row>
    <row r="63" spans="9:14" x14ac:dyDescent="0.25">
      <c r="I63" s="63"/>
      <c r="M63" s="73" t="s">
        <v>439</v>
      </c>
      <c r="N63" s="73" t="s">
        <v>440</v>
      </c>
    </row>
    <row r="64" spans="9:14" x14ac:dyDescent="0.25">
      <c r="I64" s="63"/>
      <c r="M64" s="73" t="s">
        <v>441</v>
      </c>
      <c r="N64" s="73" t="s">
        <v>442</v>
      </c>
    </row>
    <row r="65" spans="9:14" x14ac:dyDescent="0.25">
      <c r="I65" s="63"/>
      <c r="M65" s="73" t="s">
        <v>443</v>
      </c>
      <c r="N65" s="73" t="s">
        <v>444</v>
      </c>
    </row>
    <row r="66" spans="9:14" x14ac:dyDescent="0.25">
      <c r="I66" s="63"/>
      <c r="M66" s="73" t="s">
        <v>445</v>
      </c>
      <c r="N66" s="73" t="s">
        <v>446</v>
      </c>
    </row>
    <row r="67" spans="9:14" x14ac:dyDescent="0.25">
      <c r="I67" s="63"/>
      <c r="M67" s="73" t="s">
        <v>447</v>
      </c>
      <c r="N67" s="73" t="s">
        <v>448</v>
      </c>
    </row>
    <row r="68" spans="9:14" x14ac:dyDescent="0.25">
      <c r="I68" s="63"/>
      <c r="M68" s="69" t="s">
        <v>449</v>
      </c>
      <c r="N68" s="69" t="s">
        <v>450</v>
      </c>
    </row>
    <row r="69" spans="9:14" x14ac:dyDescent="0.25">
      <c r="I69" s="63"/>
      <c r="M69" s="69" t="s">
        <v>451</v>
      </c>
      <c r="N69" s="69" t="s">
        <v>452</v>
      </c>
    </row>
    <row r="70" spans="9:14" x14ac:dyDescent="0.25">
      <c r="I70" s="63"/>
      <c r="M70" s="69" t="s">
        <v>453</v>
      </c>
      <c r="N70" s="69" t="s">
        <v>454</v>
      </c>
    </row>
    <row r="71" spans="9:14" x14ac:dyDescent="0.25">
      <c r="I71" s="63"/>
      <c r="M71" s="69" t="s">
        <v>455</v>
      </c>
      <c r="N71" s="69" t="s">
        <v>456</v>
      </c>
    </row>
    <row r="72" spans="9:14" x14ac:dyDescent="0.25">
      <c r="I72" s="63"/>
      <c r="M72" s="69" t="s">
        <v>457</v>
      </c>
      <c r="N72" s="69" t="s">
        <v>458</v>
      </c>
    </row>
    <row r="73" spans="9:14" x14ac:dyDescent="0.25">
      <c r="I73" s="63"/>
      <c r="M73" s="69" t="s">
        <v>459</v>
      </c>
      <c r="N73" s="69" t="s">
        <v>460</v>
      </c>
    </row>
    <row r="74" spans="9:14" x14ac:dyDescent="0.25">
      <c r="I74" s="63"/>
      <c r="M74" s="69" t="s">
        <v>461</v>
      </c>
      <c r="N74" s="69" t="s">
        <v>462</v>
      </c>
    </row>
    <row r="75" spans="9:14" x14ac:dyDescent="0.25">
      <c r="I75" s="63"/>
      <c r="M75" s="73" t="s">
        <v>463</v>
      </c>
      <c r="N75" s="73" t="s">
        <v>464</v>
      </c>
    </row>
    <row r="76" spans="9:14" x14ac:dyDescent="0.25">
      <c r="I76" s="63"/>
      <c r="M76" s="73" t="s">
        <v>465</v>
      </c>
      <c r="N76" s="73" t="s">
        <v>466</v>
      </c>
    </row>
    <row r="77" spans="9:14" x14ac:dyDescent="0.25">
      <c r="I77" s="63"/>
      <c r="M77" s="73" t="s">
        <v>467</v>
      </c>
      <c r="N77" s="73" t="s">
        <v>468</v>
      </c>
    </row>
    <row r="78" spans="9:14" x14ac:dyDescent="0.25">
      <c r="I78" s="63"/>
      <c r="M78" s="73" t="s">
        <v>469</v>
      </c>
      <c r="N78" s="73" t="s">
        <v>470</v>
      </c>
    </row>
    <row r="79" spans="9:14" x14ac:dyDescent="0.25">
      <c r="I79" s="63"/>
    </row>
    <row r="80" spans="9:14" x14ac:dyDescent="0.25">
      <c r="I80" s="63"/>
    </row>
    <row r="81" spans="9:9" x14ac:dyDescent="0.25">
      <c r="I81" s="63"/>
    </row>
    <row r="82" spans="9:9" x14ac:dyDescent="0.25">
      <c r="I82" s="63"/>
    </row>
    <row r="83" spans="9:9" x14ac:dyDescent="0.25">
      <c r="I83" s="63"/>
    </row>
    <row r="84" spans="9:9" x14ac:dyDescent="0.25">
      <c r="I84" s="63"/>
    </row>
    <row r="85" spans="9:9" x14ac:dyDescent="0.25">
      <c r="I85" s="63"/>
    </row>
    <row r="86" spans="9:9" x14ac:dyDescent="0.25">
      <c r="I86" s="63"/>
    </row>
    <row r="87" spans="9:9" x14ac:dyDescent="0.25">
      <c r="I87" s="63"/>
    </row>
    <row r="88" spans="9:9" x14ac:dyDescent="0.25">
      <c r="I88" s="63"/>
    </row>
    <row r="89" spans="9:9" x14ac:dyDescent="0.25">
      <c r="I89" s="63"/>
    </row>
    <row r="90" spans="9:9" x14ac:dyDescent="0.25">
      <c r="I90" s="63"/>
    </row>
    <row r="91" spans="9:9" x14ac:dyDescent="0.25">
      <c r="I91" s="63"/>
    </row>
    <row r="92" spans="9:9" x14ac:dyDescent="0.25">
      <c r="I92" s="63"/>
    </row>
    <row r="93" spans="9:9" x14ac:dyDescent="0.25">
      <c r="I93" s="63"/>
    </row>
    <row r="94" spans="9:9" x14ac:dyDescent="0.25">
      <c r="I94" s="63"/>
    </row>
    <row r="95" spans="9:9" x14ac:dyDescent="0.25">
      <c r="I95" s="63"/>
    </row>
    <row r="96" spans="9:9" x14ac:dyDescent="0.25">
      <c r="I96" s="63"/>
    </row>
    <row r="97" spans="9:9" x14ac:dyDescent="0.25">
      <c r="I97" s="63"/>
    </row>
    <row r="98" spans="9:9" x14ac:dyDescent="0.25">
      <c r="I98" s="63"/>
    </row>
    <row r="99" spans="9:9" x14ac:dyDescent="0.25">
      <c r="I99" s="63"/>
    </row>
    <row r="100" spans="9:9" x14ac:dyDescent="0.25">
      <c r="I100" s="63"/>
    </row>
    <row r="101" spans="9:9" x14ac:dyDescent="0.25">
      <c r="I101" s="63"/>
    </row>
    <row r="102" spans="9:9" x14ac:dyDescent="0.25">
      <c r="I102" s="63"/>
    </row>
    <row r="103" spans="9:9" x14ac:dyDescent="0.25">
      <c r="I103" s="63"/>
    </row>
    <row r="104" spans="9:9" x14ac:dyDescent="0.25">
      <c r="I104" s="63"/>
    </row>
    <row r="105" spans="9:9" x14ac:dyDescent="0.25">
      <c r="I105" s="63"/>
    </row>
    <row r="106" spans="9:9" x14ac:dyDescent="0.25">
      <c r="I106" s="63"/>
    </row>
    <row r="107" spans="9:9" x14ac:dyDescent="0.25">
      <c r="I107" s="63"/>
    </row>
    <row r="108" spans="9:9" x14ac:dyDescent="0.25">
      <c r="I108" s="63"/>
    </row>
    <row r="109" spans="9:9" x14ac:dyDescent="0.25">
      <c r="I109" s="63"/>
    </row>
    <row r="110" spans="9:9" x14ac:dyDescent="0.25">
      <c r="I110" s="63"/>
    </row>
    <row r="111" spans="9:9" x14ac:dyDescent="0.25">
      <c r="I111" s="63"/>
    </row>
    <row r="112" spans="9:9" x14ac:dyDescent="0.25">
      <c r="I112" s="63"/>
    </row>
    <row r="113" spans="9:9" x14ac:dyDescent="0.25">
      <c r="I113" s="63"/>
    </row>
    <row r="114" spans="9:9" x14ac:dyDescent="0.25">
      <c r="I114" s="63"/>
    </row>
    <row r="115" spans="9:9" x14ac:dyDescent="0.25">
      <c r="I115" s="63"/>
    </row>
    <row r="116" spans="9:9" x14ac:dyDescent="0.25">
      <c r="I116" s="63"/>
    </row>
    <row r="117" spans="9:9" x14ac:dyDescent="0.25">
      <c r="I117" s="63"/>
    </row>
    <row r="118" spans="9:9" x14ac:dyDescent="0.25">
      <c r="I118" s="63"/>
    </row>
    <row r="119" spans="9:9" x14ac:dyDescent="0.25">
      <c r="I119" s="63"/>
    </row>
    <row r="120" spans="9:9" x14ac:dyDescent="0.25">
      <c r="I120" s="63"/>
    </row>
    <row r="121" spans="9:9" x14ac:dyDescent="0.25">
      <c r="I121" s="63"/>
    </row>
    <row r="122" spans="9:9" x14ac:dyDescent="0.25">
      <c r="I122" s="63"/>
    </row>
    <row r="123" spans="9:9" x14ac:dyDescent="0.25">
      <c r="I123" s="63"/>
    </row>
    <row r="124" spans="9:9" x14ac:dyDescent="0.25">
      <c r="I124" s="63"/>
    </row>
    <row r="125" spans="9:9" x14ac:dyDescent="0.25">
      <c r="I125" s="63"/>
    </row>
    <row r="126" spans="9:9" x14ac:dyDescent="0.25">
      <c r="I126" s="63"/>
    </row>
    <row r="127" spans="9:9" x14ac:dyDescent="0.25">
      <c r="I127" s="63"/>
    </row>
    <row r="128" spans="9:9" x14ac:dyDescent="0.25">
      <c r="I128" s="63"/>
    </row>
    <row r="129" spans="9:9" x14ac:dyDescent="0.25">
      <c r="I129" s="63"/>
    </row>
    <row r="130" spans="9:9" x14ac:dyDescent="0.25">
      <c r="I130" s="63"/>
    </row>
    <row r="131" spans="9:9" x14ac:dyDescent="0.25">
      <c r="I131" s="63"/>
    </row>
    <row r="132" spans="9:9" x14ac:dyDescent="0.25">
      <c r="I132" s="63"/>
    </row>
    <row r="133" spans="9:9" x14ac:dyDescent="0.25">
      <c r="I133" s="63"/>
    </row>
    <row r="134" spans="9:9" x14ac:dyDescent="0.25">
      <c r="I134" s="63"/>
    </row>
    <row r="135" spans="9:9" x14ac:dyDescent="0.25">
      <c r="I135" s="63"/>
    </row>
    <row r="136" spans="9:9" x14ac:dyDescent="0.25">
      <c r="I136" s="63"/>
    </row>
    <row r="137" spans="9:9" x14ac:dyDescent="0.25">
      <c r="I137" s="63"/>
    </row>
    <row r="138" spans="9:9" x14ac:dyDescent="0.25">
      <c r="I138" s="63"/>
    </row>
    <row r="139" spans="9:9" x14ac:dyDescent="0.25">
      <c r="I139" s="63"/>
    </row>
    <row r="140" spans="9:9" x14ac:dyDescent="0.25">
      <c r="I140" s="63"/>
    </row>
    <row r="141" spans="9:9" x14ac:dyDescent="0.25">
      <c r="I141" s="63"/>
    </row>
    <row r="142" spans="9:9" x14ac:dyDescent="0.25">
      <c r="I142" s="63"/>
    </row>
    <row r="143" spans="9:9" x14ac:dyDescent="0.25">
      <c r="I143" s="63"/>
    </row>
    <row r="144" spans="9:9" x14ac:dyDescent="0.25">
      <c r="I144" s="63"/>
    </row>
    <row r="145" spans="9:9" x14ac:dyDescent="0.25">
      <c r="I145" s="63"/>
    </row>
    <row r="146" spans="9:9" x14ac:dyDescent="0.25">
      <c r="I146" s="63"/>
    </row>
    <row r="147" spans="9:9" x14ac:dyDescent="0.25">
      <c r="I147" s="63"/>
    </row>
    <row r="148" spans="9:9" x14ac:dyDescent="0.25">
      <c r="I148" s="63"/>
    </row>
    <row r="149" spans="9:9" x14ac:dyDescent="0.25">
      <c r="I149" s="63"/>
    </row>
    <row r="150" spans="9:9" x14ac:dyDescent="0.25">
      <c r="I150" s="63"/>
    </row>
    <row r="151" spans="9:9" x14ac:dyDescent="0.25">
      <c r="I151" s="63"/>
    </row>
    <row r="152" spans="9:9" x14ac:dyDescent="0.25">
      <c r="I152" s="63"/>
    </row>
    <row r="153" spans="9:9" x14ac:dyDescent="0.25">
      <c r="I153" s="63"/>
    </row>
    <row r="154" spans="9:9" x14ac:dyDescent="0.25">
      <c r="I154" s="63"/>
    </row>
    <row r="155" spans="9:9" x14ac:dyDescent="0.25">
      <c r="I155" s="63"/>
    </row>
    <row r="156" spans="9:9" x14ac:dyDescent="0.25">
      <c r="I156" s="63"/>
    </row>
    <row r="157" spans="9:9" x14ac:dyDescent="0.25">
      <c r="I157" s="63"/>
    </row>
    <row r="158" spans="9:9" x14ac:dyDescent="0.25">
      <c r="I158" s="63"/>
    </row>
    <row r="159" spans="9:9" x14ac:dyDescent="0.25">
      <c r="I159" s="63"/>
    </row>
    <row r="160" spans="9:9" x14ac:dyDescent="0.25">
      <c r="I160" s="63"/>
    </row>
    <row r="161" spans="9:9" x14ac:dyDescent="0.25">
      <c r="I161" s="63"/>
    </row>
    <row r="162" spans="9:9" x14ac:dyDescent="0.25">
      <c r="I162" s="63"/>
    </row>
    <row r="163" spans="9:9" x14ac:dyDescent="0.25">
      <c r="I163" s="63"/>
    </row>
    <row r="164" spans="9:9" x14ac:dyDescent="0.25">
      <c r="I164" s="63"/>
    </row>
    <row r="165" spans="9:9" x14ac:dyDescent="0.25">
      <c r="I165" s="63"/>
    </row>
    <row r="166" spans="9:9" x14ac:dyDescent="0.25">
      <c r="I166" s="63"/>
    </row>
    <row r="167" spans="9:9" x14ac:dyDescent="0.25">
      <c r="I167" s="63"/>
    </row>
    <row r="168" spans="9:9" x14ac:dyDescent="0.25">
      <c r="I168" s="63"/>
    </row>
    <row r="169" spans="9:9" x14ac:dyDescent="0.25">
      <c r="I169" s="63"/>
    </row>
    <row r="170" spans="9:9" x14ac:dyDescent="0.25">
      <c r="I170" s="63"/>
    </row>
    <row r="171" spans="9:9" x14ac:dyDescent="0.25">
      <c r="I171" s="63"/>
    </row>
    <row r="172" spans="9:9" x14ac:dyDescent="0.25">
      <c r="I172" s="63"/>
    </row>
    <row r="173" spans="9:9" x14ac:dyDescent="0.25">
      <c r="I173" s="63"/>
    </row>
    <row r="174" spans="9:9" x14ac:dyDescent="0.25">
      <c r="I174" s="63"/>
    </row>
    <row r="175" spans="9:9" x14ac:dyDescent="0.25">
      <c r="I175" s="63"/>
    </row>
    <row r="176" spans="9:9" x14ac:dyDescent="0.25">
      <c r="I176" s="63"/>
    </row>
    <row r="177" spans="9:9" x14ac:dyDescent="0.25">
      <c r="I177" s="63"/>
    </row>
    <row r="178" spans="9:9" x14ac:dyDescent="0.25">
      <c r="I178" s="63"/>
    </row>
    <row r="179" spans="9:9" x14ac:dyDescent="0.25">
      <c r="I179" s="63"/>
    </row>
    <row r="180" spans="9:9" x14ac:dyDescent="0.25">
      <c r="I180" s="63"/>
    </row>
    <row r="181" spans="9:9" x14ac:dyDescent="0.25">
      <c r="I181" s="63"/>
    </row>
    <row r="182" spans="9:9" x14ac:dyDescent="0.25">
      <c r="I182" s="63"/>
    </row>
    <row r="183" spans="9:9" x14ac:dyDescent="0.25">
      <c r="I183" s="63"/>
    </row>
    <row r="184" spans="9:9" x14ac:dyDescent="0.25">
      <c r="I184" s="63"/>
    </row>
    <row r="185" spans="9:9" x14ac:dyDescent="0.25">
      <c r="I185" s="63"/>
    </row>
    <row r="186" spans="9:9" x14ac:dyDescent="0.25">
      <c r="I186" s="63"/>
    </row>
    <row r="187" spans="9:9" x14ac:dyDescent="0.25">
      <c r="I187" s="63"/>
    </row>
    <row r="188" spans="9:9" x14ac:dyDescent="0.25">
      <c r="I188" s="63"/>
    </row>
    <row r="189" spans="9:9" x14ac:dyDescent="0.25">
      <c r="I189" s="63"/>
    </row>
    <row r="190" spans="9:9" x14ac:dyDescent="0.25">
      <c r="I190" s="63"/>
    </row>
    <row r="191" spans="9:9" x14ac:dyDescent="0.25">
      <c r="I191" s="63"/>
    </row>
    <row r="192" spans="9:9" x14ac:dyDescent="0.25">
      <c r="I192" s="63"/>
    </row>
    <row r="193" spans="9:9" x14ac:dyDescent="0.25">
      <c r="I193" s="63"/>
    </row>
    <row r="194" spans="9:9" x14ac:dyDescent="0.25">
      <c r="I194" s="63"/>
    </row>
    <row r="195" spans="9:9" x14ac:dyDescent="0.25">
      <c r="I195" s="63"/>
    </row>
    <row r="196" spans="9:9" x14ac:dyDescent="0.25">
      <c r="I196" s="63"/>
    </row>
    <row r="197" spans="9:9" x14ac:dyDescent="0.25">
      <c r="I197" s="63"/>
    </row>
    <row r="198" spans="9:9" x14ac:dyDescent="0.25">
      <c r="I198" s="63"/>
    </row>
    <row r="199" spans="9:9" x14ac:dyDescent="0.25">
      <c r="I199" s="63"/>
    </row>
    <row r="200" spans="9:9" x14ac:dyDescent="0.25">
      <c r="I200" s="63"/>
    </row>
    <row r="201" spans="9:9" x14ac:dyDescent="0.25">
      <c r="I201" s="63"/>
    </row>
    <row r="202" spans="9:9" x14ac:dyDescent="0.25">
      <c r="I202" s="63"/>
    </row>
    <row r="203" spans="9:9" x14ac:dyDescent="0.25">
      <c r="I203" s="63"/>
    </row>
    <row r="204" spans="9:9" x14ac:dyDescent="0.25">
      <c r="I204" s="63"/>
    </row>
    <row r="205" spans="9:9" x14ac:dyDescent="0.25">
      <c r="I205" s="63"/>
    </row>
    <row r="206" spans="9:9" x14ac:dyDescent="0.25">
      <c r="I206" s="63"/>
    </row>
    <row r="207" spans="9:9" x14ac:dyDescent="0.25">
      <c r="I207" s="63"/>
    </row>
    <row r="208" spans="9:9" x14ac:dyDescent="0.25">
      <c r="I208" s="63"/>
    </row>
    <row r="209" spans="9:9" x14ac:dyDescent="0.25">
      <c r="I209" s="63"/>
    </row>
    <row r="210" spans="9:9" x14ac:dyDescent="0.25">
      <c r="I210" s="63"/>
    </row>
    <row r="211" spans="9:9" x14ac:dyDescent="0.25">
      <c r="I211" s="63"/>
    </row>
    <row r="212" spans="9:9" x14ac:dyDescent="0.25">
      <c r="I212" s="63"/>
    </row>
    <row r="213" spans="9:9" x14ac:dyDescent="0.25">
      <c r="I213" s="63"/>
    </row>
    <row r="214" spans="9:9" x14ac:dyDescent="0.25">
      <c r="I214" s="63"/>
    </row>
    <row r="215" spans="9:9" x14ac:dyDescent="0.25">
      <c r="I215" s="63"/>
    </row>
    <row r="216" spans="9:9" x14ac:dyDescent="0.25">
      <c r="I216" s="63"/>
    </row>
    <row r="217" spans="9:9" x14ac:dyDescent="0.25">
      <c r="I217" s="63"/>
    </row>
    <row r="218" spans="9:9" x14ac:dyDescent="0.25">
      <c r="I218" s="63"/>
    </row>
    <row r="219" spans="9:9" x14ac:dyDescent="0.25">
      <c r="I219" s="63"/>
    </row>
    <row r="220" spans="9:9" x14ac:dyDescent="0.25">
      <c r="I220" s="63"/>
    </row>
    <row r="221" spans="9:9" x14ac:dyDescent="0.25">
      <c r="I221" s="63"/>
    </row>
    <row r="222" spans="9:9" x14ac:dyDescent="0.25">
      <c r="I222" s="63"/>
    </row>
    <row r="223" spans="9:9" x14ac:dyDescent="0.25">
      <c r="I223" s="63"/>
    </row>
    <row r="224" spans="9:9" x14ac:dyDescent="0.25">
      <c r="I224" s="63"/>
    </row>
    <row r="225" spans="9:9" x14ac:dyDescent="0.25">
      <c r="I225" s="63"/>
    </row>
    <row r="226" spans="9:9" x14ac:dyDescent="0.25">
      <c r="I226" s="63"/>
    </row>
    <row r="227" spans="9:9" x14ac:dyDescent="0.25">
      <c r="I227" s="63"/>
    </row>
    <row r="228" spans="9:9" x14ac:dyDescent="0.25">
      <c r="I228" s="63"/>
    </row>
    <row r="229" spans="9:9" x14ac:dyDescent="0.25">
      <c r="I229" s="63"/>
    </row>
    <row r="230" spans="9:9" x14ac:dyDescent="0.25">
      <c r="I230" s="63"/>
    </row>
    <row r="231" spans="9:9" x14ac:dyDescent="0.25">
      <c r="I231" s="63"/>
    </row>
    <row r="232" spans="9:9" x14ac:dyDescent="0.25">
      <c r="I232" s="63"/>
    </row>
    <row r="233" spans="9:9" x14ac:dyDescent="0.25">
      <c r="I233" s="63"/>
    </row>
  </sheetData>
  <mergeCells count="3">
    <mergeCell ref="C6:F13"/>
    <mergeCell ref="A15:A16"/>
    <mergeCell ref="C15:F23"/>
  </mergeCells>
  <dataValidations count="1">
    <dataValidation type="list" allowBlank="1" showInputMessage="1" showErrorMessage="1" sqref="A20">
      <formula1>$H$2:$H$15</formula1>
    </dataValidation>
  </dataValidations>
  <hyperlinks>
    <hyperlink ref="B30" r:id="rId1"/>
    <hyperlink ref="B27" r:id="rId2"/>
    <hyperlink ref="B28" r:id="rId3"/>
    <hyperlink ref="B32" r:id="rId4"/>
  </hyperlinks>
  <pageMargins left="0.7" right="0.7" top="0.78740157499999996" bottom="0.78740157499999996" header="0.3" footer="0.3"/>
  <pageSetup paperSize="9" orientation="portrait" verticalDpi="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B1:F89"/>
  <sheetViews>
    <sheetView topLeftCell="C49" workbookViewId="0">
      <selection activeCell="D91" sqref="D91"/>
    </sheetView>
  </sheetViews>
  <sheetFormatPr defaultRowHeight="15" x14ac:dyDescent="0.25"/>
  <cols>
    <col min="1" max="1" width="4.42578125" customWidth="1"/>
    <col min="2" max="2" width="51.5703125" customWidth="1"/>
    <col min="3" max="3" width="4.5703125" customWidth="1"/>
    <col min="4" max="4" width="77.140625" customWidth="1"/>
    <col min="5" max="5" width="3.5703125" customWidth="1"/>
    <col min="6" max="6" width="35.140625" customWidth="1"/>
    <col min="7" max="7" width="45.7109375" customWidth="1"/>
  </cols>
  <sheetData>
    <row r="1" spans="2:6" x14ac:dyDescent="0.25">
      <c r="B1" s="5"/>
      <c r="D1" s="5"/>
      <c r="F1" s="5"/>
    </row>
    <row r="2" spans="2:6" x14ac:dyDescent="0.25">
      <c r="B2" s="1" t="s">
        <v>0</v>
      </c>
      <c r="C2" s="4"/>
      <c r="D2" s="3" t="s">
        <v>69</v>
      </c>
      <c r="F2" s="4" t="s">
        <v>160</v>
      </c>
    </row>
    <row r="3" spans="2:6" x14ac:dyDescent="0.25">
      <c r="B3" s="1" t="s">
        <v>1</v>
      </c>
      <c r="C3" s="4"/>
      <c r="D3" s="3" t="s">
        <v>70</v>
      </c>
      <c r="F3" s="4" t="s">
        <v>161</v>
      </c>
    </row>
    <row r="4" spans="2:6" x14ac:dyDescent="0.25">
      <c r="B4" s="1" t="s">
        <v>2</v>
      </c>
      <c r="C4" s="4"/>
      <c r="D4" s="3" t="s">
        <v>71</v>
      </c>
      <c r="F4" s="4" t="s">
        <v>162</v>
      </c>
    </row>
    <row r="5" spans="2:6" x14ac:dyDescent="0.25">
      <c r="B5" s="1" t="s">
        <v>3</v>
      </c>
      <c r="C5" s="4"/>
      <c r="D5" s="3" t="s">
        <v>72</v>
      </c>
      <c r="F5" s="4" t="s">
        <v>163</v>
      </c>
    </row>
    <row r="6" spans="2:6" x14ac:dyDescent="0.25">
      <c r="B6" s="1" t="s">
        <v>4</v>
      </c>
      <c r="C6" s="4"/>
      <c r="D6" s="3" t="s">
        <v>73</v>
      </c>
      <c r="F6" s="4" t="s">
        <v>164</v>
      </c>
    </row>
    <row r="7" spans="2:6" x14ac:dyDescent="0.25">
      <c r="B7" s="1" t="s">
        <v>5</v>
      </c>
      <c r="C7" s="4"/>
      <c r="D7" s="3" t="s">
        <v>74</v>
      </c>
      <c r="F7" s="4" t="s">
        <v>165</v>
      </c>
    </row>
    <row r="8" spans="2:6" x14ac:dyDescent="0.25">
      <c r="B8" s="1" t="s">
        <v>6</v>
      </c>
      <c r="C8" s="4"/>
      <c r="D8" s="3" t="s">
        <v>75</v>
      </c>
      <c r="F8" s="4" t="s">
        <v>166</v>
      </c>
    </row>
    <row r="9" spans="2:6" x14ac:dyDescent="0.25">
      <c r="B9" s="1" t="s">
        <v>7</v>
      </c>
      <c r="C9" s="4"/>
      <c r="D9" s="3" t="s">
        <v>76</v>
      </c>
      <c r="F9" s="4" t="s">
        <v>167</v>
      </c>
    </row>
    <row r="10" spans="2:6" x14ac:dyDescent="0.25">
      <c r="B10" s="2" t="s">
        <v>8</v>
      </c>
      <c r="C10" s="4"/>
      <c r="D10" s="3" t="s">
        <v>77</v>
      </c>
      <c r="F10" s="4" t="s">
        <v>168</v>
      </c>
    </row>
    <row r="11" spans="2:6" x14ac:dyDescent="0.25">
      <c r="B11" s="1" t="s">
        <v>9</v>
      </c>
      <c r="C11" s="4"/>
      <c r="D11" s="3" t="s">
        <v>78</v>
      </c>
      <c r="F11" s="4" t="s">
        <v>169</v>
      </c>
    </row>
    <row r="12" spans="2:6" x14ac:dyDescent="0.25">
      <c r="B12" s="1" t="s">
        <v>10</v>
      </c>
      <c r="C12" s="4"/>
      <c r="D12" s="3" t="s">
        <v>79</v>
      </c>
    </row>
    <row r="13" spans="2:6" x14ac:dyDescent="0.25">
      <c r="B13" s="1" t="s">
        <v>11</v>
      </c>
      <c r="C13" s="4"/>
      <c r="D13" s="3" t="s">
        <v>80</v>
      </c>
    </row>
    <row r="14" spans="2:6" x14ac:dyDescent="0.25">
      <c r="B14" s="1" t="s">
        <v>12</v>
      </c>
      <c r="C14" s="4"/>
      <c r="D14" s="3" t="s">
        <v>81</v>
      </c>
    </row>
    <row r="15" spans="2:6" x14ac:dyDescent="0.25">
      <c r="B15" s="1" t="s">
        <v>13</v>
      </c>
      <c r="C15" s="4"/>
      <c r="D15" s="3" t="s">
        <v>82</v>
      </c>
    </row>
    <row r="16" spans="2:6" x14ac:dyDescent="0.25">
      <c r="B16" s="1" t="s">
        <v>14</v>
      </c>
      <c r="C16" s="4"/>
      <c r="D16" s="3" t="s">
        <v>83</v>
      </c>
    </row>
    <row r="17" spans="2:4" ht="24.75" x14ac:dyDescent="0.25">
      <c r="B17" s="1" t="s">
        <v>15</v>
      </c>
      <c r="C17" s="4"/>
      <c r="D17" s="3" t="s">
        <v>84</v>
      </c>
    </row>
    <row r="18" spans="2:4" ht="24.75" x14ac:dyDescent="0.25">
      <c r="B18" s="1" t="s">
        <v>16</v>
      </c>
      <c r="C18" s="4"/>
      <c r="D18" s="3" t="s">
        <v>85</v>
      </c>
    </row>
    <row r="19" spans="2:4" x14ac:dyDescent="0.25">
      <c r="B19" s="2" t="s">
        <v>17</v>
      </c>
      <c r="C19" s="4"/>
      <c r="D19" s="3" t="s">
        <v>86</v>
      </c>
    </row>
    <row r="20" spans="2:4" x14ac:dyDescent="0.25">
      <c r="B20" s="1" t="s">
        <v>18</v>
      </c>
      <c r="C20" s="4"/>
      <c r="D20" s="3" t="s">
        <v>87</v>
      </c>
    </row>
    <row r="21" spans="2:4" x14ac:dyDescent="0.25">
      <c r="B21" s="1" t="s">
        <v>19</v>
      </c>
      <c r="C21" s="4"/>
      <c r="D21" s="3" t="s">
        <v>88</v>
      </c>
    </row>
    <row r="22" spans="2:4" x14ac:dyDescent="0.25">
      <c r="B22" s="1" t="s">
        <v>20</v>
      </c>
      <c r="C22" s="4"/>
      <c r="D22" s="3" t="s">
        <v>89</v>
      </c>
    </row>
    <row r="23" spans="2:4" x14ac:dyDescent="0.25">
      <c r="B23" s="1" t="s">
        <v>21</v>
      </c>
      <c r="C23" s="4"/>
      <c r="D23" s="3" t="s">
        <v>90</v>
      </c>
    </row>
    <row r="24" spans="2:4" x14ac:dyDescent="0.25">
      <c r="B24" s="1" t="s">
        <v>22</v>
      </c>
      <c r="C24" s="4"/>
      <c r="D24" s="3" t="s">
        <v>91</v>
      </c>
    </row>
    <row r="25" spans="2:4" x14ac:dyDescent="0.25">
      <c r="B25" s="1" t="s">
        <v>23</v>
      </c>
      <c r="C25" s="4"/>
      <c r="D25" s="3" t="s">
        <v>92</v>
      </c>
    </row>
    <row r="26" spans="2:4" x14ac:dyDescent="0.25">
      <c r="B26" s="1" t="s">
        <v>24</v>
      </c>
      <c r="C26" s="4"/>
      <c r="D26" s="3" t="s">
        <v>93</v>
      </c>
    </row>
    <row r="27" spans="2:4" x14ac:dyDescent="0.25">
      <c r="B27" s="1" t="s">
        <v>25</v>
      </c>
      <c r="C27" s="4"/>
      <c r="D27" s="3" t="s">
        <v>94</v>
      </c>
    </row>
    <row r="28" spans="2:4" x14ac:dyDescent="0.25">
      <c r="B28" s="1" t="s">
        <v>26</v>
      </c>
      <c r="C28" s="4"/>
      <c r="D28" s="3" t="s">
        <v>95</v>
      </c>
    </row>
    <row r="29" spans="2:4" x14ac:dyDescent="0.25">
      <c r="B29" s="1" t="s">
        <v>27</v>
      </c>
      <c r="C29" s="4"/>
      <c r="D29" s="3" t="s">
        <v>96</v>
      </c>
    </row>
    <row r="30" spans="2:4" x14ac:dyDescent="0.25">
      <c r="B30" s="1" t="s">
        <v>28</v>
      </c>
      <c r="C30" s="4"/>
      <c r="D30" s="3" t="s">
        <v>97</v>
      </c>
    </row>
    <row r="31" spans="2:4" x14ac:dyDescent="0.25">
      <c r="B31" s="1" t="s">
        <v>29</v>
      </c>
      <c r="C31" s="4"/>
      <c r="D31" s="3" t="s">
        <v>98</v>
      </c>
    </row>
    <row r="32" spans="2:4" x14ac:dyDescent="0.25">
      <c r="B32" s="1" t="s">
        <v>30</v>
      </c>
      <c r="C32" s="4"/>
      <c r="D32" s="3" t="s">
        <v>99</v>
      </c>
    </row>
    <row r="33" spans="2:4" x14ac:dyDescent="0.25">
      <c r="B33" s="1" t="s">
        <v>31</v>
      </c>
      <c r="C33" s="4"/>
      <c r="D33" s="3" t="s">
        <v>100</v>
      </c>
    </row>
    <row r="34" spans="2:4" x14ac:dyDescent="0.25">
      <c r="B34" s="1" t="s">
        <v>32</v>
      </c>
      <c r="C34" s="4"/>
      <c r="D34" s="3" t="s">
        <v>101</v>
      </c>
    </row>
    <row r="35" spans="2:4" x14ac:dyDescent="0.25">
      <c r="B35" s="1" t="s">
        <v>33</v>
      </c>
      <c r="C35" s="4"/>
      <c r="D35" s="3" t="s">
        <v>102</v>
      </c>
    </row>
    <row r="36" spans="2:4" x14ac:dyDescent="0.25">
      <c r="B36" s="1" t="s">
        <v>34</v>
      </c>
      <c r="C36" s="4"/>
      <c r="D36" s="3" t="s">
        <v>103</v>
      </c>
    </row>
    <row r="37" spans="2:4" x14ac:dyDescent="0.25">
      <c r="B37" s="1" t="s">
        <v>35</v>
      </c>
      <c r="C37" s="4"/>
      <c r="D37" s="3" t="s">
        <v>104</v>
      </c>
    </row>
    <row r="38" spans="2:4" x14ac:dyDescent="0.25">
      <c r="B38" s="1" t="s">
        <v>36</v>
      </c>
      <c r="C38" s="4"/>
      <c r="D38" s="3" t="s">
        <v>105</v>
      </c>
    </row>
    <row r="39" spans="2:4" x14ac:dyDescent="0.25">
      <c r="B39" s="1" t="s">
        <v>37</v>
      </c>
      <c r="C39" s="4"/>
      <c r="D39" s="3" t="s">
        <v>106</v>
      </c>
    </row>
    <row r="40" spans="2:4" ht="24.75" x14ac:dyDescent="0.25">
      <c r="B40" s="1" t="s">
        <v>38</v>
      </c>
      <c r="C40" s="4"/>
      <c r="D40" s="3" t="s">
        <v>107</v>
      </c>
    </row>
    <row r="41" spans="2:4" x14ac:dyDescent="0.25">
      <c r="B41" s="1" t="s">
        <v>39</v>
      </c>
      <c r="C41" s="4"/>
      <c r="D41" s="3" t="s">
        <v>108</v>
      </c>
    </row>
    <row r="42" spans="2:4" x14ac:dyDescent="0.25">
      <c r="B42" s="1" t="s">
        <v>40</v>
      </c>
      <c r="C42" s="4"/>
      <c r="D42" s="3" t="s">
        <v>109</v>
      </c>
    </row>
    <row r="43" spans="2:4" x14ac:dyDescent="0.25">
      <c r="B43" s="1" t="s">
        <v>41</v>
      </c>
      <c r="C43" s="4"/>
      <c r="D43" s="3" t="s">
        <v>110</v>
      </c>
    </row>
    <row r="44" spans="2:4" x14ac:dyDescent="0.25">
      <c r="B44" s="1" t="s">
        <v>42</v>
      </c>
      <c r="C44" s="4"/>
      <c r="D44" s="3" t="s">
        <v>111</v>
      </c>
    </row>
    <row r="45" spans="2:4" x14ac:dyDescent="0.25">
      <c r="B45" s="1" t="s">
        <v>43</v>
      </c>
      <c r="C45" s="4"/>
      <c r="D45" s="3" t="s">
        <v>112</v>
      </c>
    </row>
    <row r="46" spans="2:4" x14ac:dyDescent="0.25">
      <c r="B46" s="1" t="s">
        <v>44</v>
      </c>
      <c r="C46" s="4"/>
      <c r="D46" s="3" t="s">
        <v>113</v>
      </c>
    </row>
    <row r="47" spans="2:4" x14ac:dyDescent="0.25">
      <c r="B47" s="1" t="s">
        <v>45</v>
      </c>
      <c r="C47" s="4"/>
      <c r="D47" s="3" t="s">
        <v>114</v>
      </c>
    </row>
    <row r="48" spans="2:4" x14ac:dyDescent="0.25">
      <c r="B48" s="1" t="s">
        <v>46</v>
      </c>
      <c r="C48" s="4"/>
      <c r="D48" s="3" t="s">
        <v>115</v>
      </c>
    </row>
    <row r="49" spans="2:4" x14ac:dyDescent="0.25">
      <c r="B49" s="1" t="s">
        <v>47</v>
      </c>
      <c r="C49" s="4"/>
      <c r="D49" s="3" t="s">
        <v>116</v>
      </c>
    </row>
    <row r="50" spans="2:4" x14ac:dyDescent="0.25">
      <c r="B50" s="1" t="s">
        <v>48</v>
      </c>
      <c r="C50" s="4"/>
      <c r="D50" s="3" t="s">
        <v>117</v>
      </c>
    </row>
    <row r="51" spans="2:4" x14ac:dyDescent="0.25">
      <c r="B51" s="1" t="s">
        <v>49</v>
      </c>
      <c r="C51" s="4"/>
      <c r="D51" s="3" t="s">
        <v>118</v>
      </c>
    </row>
    <row r="52" spans="2:4" x14ac:dyDescent="0.25">
      <c r="B52" s="1" t="s">
        <v>50</v>
      </c>
      <c r="C52" s="4"/>
      <c r="D52" s="3" t="s">
        <v>119</v>
      </c>
    </row>
    <row r="53" spans="2:4" x14ac:dyDescent="0.25">
      <c r="B53" s="1" t="s">
        <v>51</v>
      </c>
      <c r="C53" s="4"/>
      <c r="D53" s="3" t="s">
        <v>120</v>
      </c>
    </row>
    <row r="54" spans="2:4" x14ac:dyDescent="0.25">
      <c r="B54" s="1" t="s">
        <v>52</v>
      </c>
      <c r="C54" s="4"/>
      <c r="D54" s="3" t="s">
        <v>121</v>
      </c>
    </row>
    <row r="55" spans="2:4" x14ac:dyDescent="0.25">
      <c r="B55" s="1" t="s">
        <v>53</v>
      </c>
      <c r="C55" s="4"/>
      <c r="D55" s="3" t="s">
        <v>122</v>
      </c>
    </row>
    <row r="56" spans="2:4" x14ac:dyDescent="0.25">
      <c r="B56" s="1" t="s">
        <v>54</v>
      </c>
      <c r="C56" s="4"/>
      <c r="D56" s="3" t="s">
        <v>123</v>
      </c>
    </row>
    <row r="57" spans="2:4" x14ac:dyDescent="0.25">
      <c r="B57" s="1" t="s">
        <v>55</v>
      </c>
      <c r="C57" s="4"/>
      <c r="D57" s="3" t="s">
        <v>124</v>
      </c>
    </row>
    <row r="58" spans="2:4" x14ac:dyDescent="0.25">
      <c r="B58" s="1" t="s">
        <v>56</v>
      </c>
      <c r="C58" s="4"/>
      <c r="D58" s="3" t="s">
        <v>125</v>
      </c>
    </row>
    <row r="59" spans="2:4" ht="24.75" x14ac:dyDescent="0.25">
      <c r="B59" s="1" t="s">
        <v>57</v>
      </c>
      <c r="C59" s="4"/>
      <c r="D59" s="3" t="s">
        <v>126</v>
      </c>
    </row>
    <row r="60" spans="2:4" x14ac:dyDescent="0.25">
      <c r="B60" s="1" t="s">
        <v>58</v>
      </c>
      <c r="C60" s="4"/>
      <c r="D60" s="3" t="s">
        <v>127</v>
      </c>
    </row>
    <row r="61" spans="2:4" x14ac:dyDescent="0.25">
      <c r="B61" s="1" t="s">
        <v>59</v>
      </c>
      <c r="C61" s="4"/>
      <c r="D61" s="3" t="s">
        <v>128</v>
      </c>
    </row>
    <row r="62" spans="2:4" x14ac:dyDescent="0.25">
      <c r="B62" s="1" t="s">
        <v>60</v>
      </c>
      <c r="C62" s="4"/>
      <c r="D62" s="3" t="s">
        <v>129</v>
      </c>
    </row>
    <row r="63" spans="2:4" x14ac:dyDescent="0.25">
      <c r="B63" s="1" t="s">
        <v>61</v>
      </c>
      <c r="C63" s="4"/>
      <c r="D63" s="3" t="s">
        <v>130</v>
      </c>
    </row>
    <row r="64" spans="2:4" x14ac:dyDescent="0.25">
      <c r="B64" s="1" t="s">
        <v>62</v>
      </c>
      <c r="C64" s="4"/>
      <c r="D64" s="3" t="s">
        <v>131</v>
      </c>
    </row>
    <row r="65" spans="2:4" x14ac:dyDescent="0.25">
      <c r="B65" s="1" t="s">
        <v>63</v>
      </c>
      <c r="C65" s="4"/>
      <c r="D65" s="3" t="s">
        <v>132</v>
      </c>
    </row>
    <row r="66" spans="2:4" x14ac:dyDescent="0.25">
      <c r="B66" s="1" t="s">
        <v>64</v>
      </c>
      <c r="C66" s="4"/>
      <c r="D66" s="3" t="s">
        <v>133</v>
      </c>
    </row>
    <row r="67" spans="2:4" x14ac:dyDescent="0.25">
      <c r="B67" s="1" t="s">
        <v>65</v>
      </c>
      <c r="C67" s="4"/>
      <c r="D67" s="3" t="s">
        <v>134</v>
      </c>
    </row>
    <row r="68" spans="2:4" x14ac:dyDescent="0.25">
      <c r="B68" s="1" t="s">
        <v>66</v>
      </c>
      <c r="C68" s="4"/>
      <c r="D68" s="3" t="s">
        <v>135</v>
      </c>
    </row>
    <row r="69" spans="2:4" x14ac:dyDescent="0.25">
      <c r="B69" s="1" t="s">
        <v>67</v>
      </c>
      <c r="C69" s="4"/>
      <c r="D69" s="3" t="s">
        <v>136</v>
      </c>
    </row>
    <row r="70" spans="2:4" x14ac:dyDescent="0.25">
      <c r="B70" s="1" t="s">
        <v>68</v>
      </c>
      <c r="C70" s="4"/>
      <c r="D70" s="3" t="s">
        <v>137</v>
      </c>
    </row>
    <row r="71" spans="2:4" x14ac:dyDescent="0.25">
      <c r="B71" s="4"/>
      <c r="C71" s="4"/>
      <c r="D71" s="3" t="s">
        <v>138</v>
      </c>
    </row>
    <row r="72" spans="2:4" x14ac:dyDescent="0.25">
      <c r="B72" s="4"/>
      <c r="C72" s="4"/>
      <c r="D72" s="3" t="s">
        <v>139</v>
      </c>
    </row>
    <row r="73" spans="2:4" x14ac:dyDescent="0.25">
      <c r="B73" s="4"/>
      <c r="C73" s="4"/>
      <c r="D73" s="3" t="s">
        <v>140</v>
      </c>
    </row>
    <row r="74" spans="2:4" x14ac:dyDescent="0.25">
      <c r="B74" s="4"/>
      <c r="C74" s="4"/>
      <c r="D74" s="3" t="s">
        <v>141</v>
      </c>
    </row>
    <row r="75" spans="2:4" x14ac:dyDescent="0.25">
      <c r="B75" s="4"/>
      <c r="C75" s="4"/>
      <c r="D75" s="3" t="s">
        <v>142</v>
      </c>
    </row>
    <row r="76" spans="2:4" x14ac:dyDescent="0.25">
      <c r="B76" s="4"/>
      <c r="C76" s="4"/>
      <c r="D76" s="3" t="s">
        <v>143</v>
      </c>
    </row>
    <row r="77" spans="2:4" x14ac:dyDescent="0.25">
      <c r="B77" s="4"/>
      <c r="C77" s="4"/>
      <c r="D77" s="3" t="s">
        <v>144</v>
      </c>
    </row>
    <row r="78" spans="2:4" x14ac:dyDescent="0.25">
      <c r="B78" s="4"/>
      <c r="C78" s="4"/>
      <c r="D78" s="3" t="s">
        <v>145</v>
      </c>
    </row>
    <row r="79" spans="2:4" x14ac:dyDescent="0.25">
      <c r="B79" s="4"/>
      <c r="C79" s="4"/>
      <c r="D79" s="3" t="s">
        <v>146</v>
      </c>
    </row>
    <row r="80" spans="2:4" x14ac:dyDescent="0.25">
      <c r="B80" s="4"/>
      <c r="C80" s="4"/>
      <c r="D80" s="3" t="s">
        <v>147</v>
      </c>
    </row>
    <row r="81" spans="2:4" x14ac:dyDescent="0.25">
      <c r="B81" s="4"/>
      <c r="C81" s="4"/>
      <c r="D81" s="3" t="s">
        <v>148</v>
      </c>
    </row>
    <row r="82" spans="2:4" x14ac:dyDescent="0.25">
      <c r="B82" s="4"/>
      <c r="C82" s="4"/>
      <c r="D82" s="3" t="s">
        <v>149</v>
      </c>
    </row>
    <row r="83" spans="2:4" x14ac:dyDescent="0.25">
      <c r="B83" s="4"/>
      <c r="C83" s="4"/>
      <c r="D83" s="3" t="s">
        <v>150</v>
      </c>
    </row>
    <row r="84" spans="2:4" x14ac:dyDescent="0.25">
      <c r="B84" s="4"/>
      <c r="C84" s="4"/>
      <c r="D84" s="3" t="s">
        <v>151</v>
      </c>
    </row>
    <row r="85" spans="2:4" x14ac:dyDescent="0.25">
      <c r="B85" s="4"/>
      <c r="C85" s="4"/>
      <c r="D85" s="3" t="s">
        <v>152</v>
      </c>
    </row>
    <row r="86" spans="2:4" x14ac:dyDescent="0.25">
      <c r="B86" s="4"/>
      <c r="C86" s="4"/>
      <c r="D86" s="3" t="s">
        <v>153</v>
      </c>
    </row>
    <row r="87" spans="2:4" x14ac:dyDescent="0.25">
      <c r="B87" s="4"/>
      <c r="C87" s="4"/>
      <c r="D87" s="3" t="s">
        <v>154</v>
      </c>
    </row>
    <row r="88" spans="2:4" x14ac:dyDescent="0.25">
      <c r="B88" s="4"/>
      <c r="C88" s="4"/>
      <c r="D88" s="3" t="s">
        <v>155</v>
      </c>
    </row>
    <row r="89" spans="2:4" x14ac:dyDescent="0.25">
      <c r="B89" s="4"/>
      <c r="C89" s="4"/>
      <c r="D89" s="3" t="s">
        <v>156</v>
      </c>
    </row>
  </sheetData>
  <pageMargins left="0.7" right="0.7" top="0.78740157499999996" bottom="0.78740157499999996" header="0.3" footer="0.3"/>
  <pageSetup paperSize="9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dotazník</vt:lpstr>
      <vt:lpstr>zdroj dat</vt:lpstr>
      <vt:lpstr>Výběry</vt:lpstr>
      <vt:lpstr>ISCO</vt:lpstr>
      <vt:lpstr>NACE</vt:lpstr>
      <vt:lpstr>pravniforma</vt:lpstr>
      <vt:lpstr>'zdroj dat'!zalozkaOs1000000116000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Pojarová Tereza Mgr. (MPSV)</dc:creator>
  <cp:lastModifiedBy>Rychterová Zdeňka Ing.</cp:lastModifiedBy>
  <cp:lastPrinted>2018-02-01T07:38:10Z</cp:lastPrinted>
  <dcterms:created xsi:type="dcterms:W3CDTF">2011-08-31T06:09:45Z</dcterms:created>
  <dcterms:modified xsi:type="dcterms:W3CDTF">2018-02-19T12:47:47Z</dcterms:modified>
</cp:coreProperties>
</file>