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 filterPrivacy="1" defaultThemeVersion="124226"/>
  <xr:revisionPtr revIDLastSave="0" documentId="13_ncr:1_{6CD959A1-198A-42EE-B660-7DD90C47FC4E}" xr6:coauthVersionLast="36" xr6:coauthVersionMax="36" xr10:uidLastSave="{00000000-0000-0000-0000-000000000000}"/>
  <bookViews>
    <workbookView xWindow="0" yWindow="0" windowWidth="23925" windowHeight="9735" tabRatio="823" activeTab="11" xr2:uid="{00000000-000D-0000-FFFF-FFFF00000000}"/>
  </bookViews>
  <sheets>
    <sheet name="sumář" sheetId="11" r:id="rId1"/>
    <sheet name="ŽP" sheetId="13" r:id="rId2"/>
    <sheet name="vrcholový sport" sheetId="29" r:id="rId3"/>
    <sheet name="sport a tělovýchova" sheetId="30" r:id="rId4"/>
    <sheet name="volnočas.a." sheetId="12" r:id="rId5"/>
    <sheet name="CR " sheetId="18" r:id="rId6"/>
    <sheet name="školství vzd." sheetId="24" r:id="rId7"/>
    <sheet name="školství prevence" sheetId="17" r:id="rId8"/>
    <sheet name="kultura" sheetId="31" r:id="rId9"/>
    <sheet name="RR" sheetId="5" r:id="rId10"/>
    <sheet name="individuální dotace" sheetId="32" r:id="rId11"/>
    <sheet name="POV" sheetId="34" r:id="rId12"/>
    <sheet name="soc." sheetId="23" r:id="rId13"/>
  </sheets>
  <definedNames>
    <definedName name="_xlnm.Print_Titles" localSheetId="5">'CR '!$5:$5</definedName>
    <definedName name="_xlnm.Print_Titles" localSheetId="10">'individuální dotace'!$5:$5</definedName>
    <definedName name="_xlnm.Print_Titles" localSheetId="8">kultura!$6:$6</definedName>
    <definedName name="_xlnm.Print_Titles" localSheetId="11">POV!$3:$3</definedName>
    <definedName name="_xlnm.Print_Titles" localSheetId="9">RR!$10:$10</definedName>
    <definedName name="_xlnm.Print_Titles" localSheetId="12">soc.!$1:$1</definedName>
    <definedName name="_xlnm.Print_Titles" localSheetId="3">'sport a tělovýchova'!$5:$5</definedName>
    <definedName name="_xlnm.Print_Titles" localSheetId="0">sumář!$7:$7</definedName>
    <definedName name="_xlnm.Print_Titles" localSheetId="7">'školství prevence'!$4:$4</definedName>
    <definedName name="_xlnm.Print_Titles" localSheetId="6">'školství vzd.'!$4:$4</definedName>
    <definedName name="_xlnm.Print_Titles" localSheetId="4">volnočas.a.!$5:$5</definedName>
    <definedName name="_xlnm.Print_Titles" localSheetId="2">'vrcholový sport'!$4:$4</definedName>
    <definedName name="_xlnm.Print_Titles" localSheetId="1">ŽP!$7:$7</definedName>
    <definedName name="_xlnm.Print_Area" localSheetId="10">'individuální dotace'!$A:$E</definedName>
    <definedName name="_xlnm.Print_Area" localSheetId="8">kultura!$A:$E</definedName>
    <definedName name="_xlnm.Print_Area" localSheetId="3">'sport a tělovýchova'!$A:$E</definedName>
    <definedName name="_xlnm.Print_Area" localSheetId="6">'školství vzd.'!$A:$E</definedName>
    <definedName name="_xlnm.Print_Area" localSheetId="2">'vrcholový sport'!$A:$E</definedName>
  </definedNames>
  <calcPr calcId="191029"/>
</workbook>
</file>

<file path=xl/calcChain.xml><?xml version="1.0" encoding="utf-8"?>
<calcChain xmlns="http://schemas.openxmlformats.org/spreadsheetml/2006/main">
  <c r="D8" i="11" l="1"/>
  <c r="C8" i="11"/>
  <c r="B8" i="11"/>
  <c r="B22" i="11"/>
  <c r="C22" i="11"/>
  <c r="D22" i="11"/>
  <c r="D1" i="23" l="1"/>
  <c r="C1" i="23"/>
  <c r="E87" i="34" l="1"/>
  <c r="D87" i="34"/>
  <c r="E31" i="34"/>
  <c r="E1" i="34" s="1"/>
  <c r="D31" i="34"/>
  <c r="D1" i="34" s="1"/>
  <c r="E178" i="5" l="1"/>
  <c r="E177" i="5"/>
  <c r="E176" i="5"/>
  <c r="E170" i="5"/>
  <c r="E157" i="5"/>
  <c r="E129" i="5"/>
  <c r="E109" i="5"/>
  <c r="E108" i="5"/>
  <c r="E91" i="5"/>
  <c r="E89" i="5"/>
  <c r="E83" i="5"/>
  <c r="E81" i="5"/>
  <c r="E1" i="5" s="1"/>
  <c r="E61" i="5"/>
  <c r="E24" i="5"/>
  <c r="D1" i="5"/>
  <c r="E123" i="32" l="1"/>
  <c r="D123" i="32"/>
  <c r="E107" i="32"/>
  <c r="D107" i="32"/>
  <c r="E1" i="32"/>
  <c r="D1" i="32"/>
  <c r="E1" i="31"/>
  <c r="D1" i="31"/>
  <c r="E1" i="30"/>
  <c r="D1" i="30"/>
  <c r="E1" i="29"/>
  <c r="D1" i="29"/>
  <c r="E36" i="12" l="1"/>
  <c r="E24" i="17" l="1"/>
  <c r="D24" i="17"/>
  <c r="D21" i="17"/>
  <c r="E21" i="17" s="1"/>
  <c r="E1" i="17" s="1"/>
  <c r="E1" i="24" l="1"/>
  <c r="D1" i="24"/>
  <c r="E53" i="18"/>
  <c r="E52" i="18"/>
  <c r="D1" i="18"/>
  <c r="E28" i="18"/>
  <c r="E1" i="12"/>
  <c r="D1" i="12"/>
  <c r="E1" i="18" l="1"/>
  <c r="D1" i="13"/>
  <c r="E35" i="13" l="1"/>
  <c r="E1" i="13" s="1"/>
  <c r="D1" i="17" l="1"/>
</calcChain>
</file>

<file path=xl/sharedStrings.xml><?xml version="1.0" encoding="utf-8"?>
<sst xmlns="http://schemas.openxmlformats.org/spreadsheetml/2006/main" count="4334" uniqueCount="3664">
  <si>
    <t>Skutečně poskytnuto</t>
  </si>
  <si>
    <t>Účel</t>
  </si>
  <si>
    <t>(v tis. Kč)</t>
  </si>
  <si>
    <t xml:space="preserve">Odvětví </t>
  </si>
  <si>
    <t>Upravený 
rozpočet</t>
  </si>
  <si>
    <t>Přiděleno
 - rozděleno</t>
  </si>
  <si>
    <t>Skutečně 
poskytnuto</t>
  </si>
  <si>
    <t>ÚHRN</t>
  </si>
  <si>
    <t xml:space="preserve">v tom pro odvětví: </t>
  </si>
  <si>
    <t>životní prostředí a zemědělství</t>
  </si>
  <si>
    <t>volnočasové aktivity</t>
  </si>
  <si>
    <t>cestovní ruch</t>
  </si>
  <si>
    <t>regionální rozvoj</t>
  </si>
  <si>
    <t>kap. 48 - Dotační fond KHK celkem</t>
  </si>
  <si>
    <t>program obnovy venkova (POV)</t>
  </si>
  <si>
    <t xml:space="preserve">Dotační fond KHK - pro odvětví regionální rozvoj </t>
  </si>
  <si>
    <t>Dotační fond KHK  - pro odvětví kultura</t>
  </si>
  <si>
    <t>Dotační fond KHK - pro odvětví volnočasové aktivity</t>
  </si>
  <si>
    <t xml:space="preserve">Dotační fond KHK - pro odvětví  životní prostředí a zemědělství </t>
  </si>
  <si>
    <t>vrcholový sport</t>
  </si>
  <si>
    <t>sport a tělovýchova</t>
  </si>
  <si>
    <t>individuální dotace</t>
  </si>
  <si>
    <t>Dotační fond KHK - individuální dotace</t>
  </si>
  <si>
    <t>školství - vzdělávání</t>
  </si>
  <si>
    <t>školství - prevence</t>
  </si>
  <si>
    <t>kultura a památková péče</t>
  </si>
  <si>
    <t>Dotační fond KHK - pro odvětví školství - prevence</t>
  </si>
  <si>
    <t>Dotační fond KHK - pro odvětví školství - vzdělávání</t>
  </si>
  <si>
    <t>Subjekt</t>
  </si>
  <si>
    <t>Obec Olešnice v Orlických horách</t>
  </si>
  <si>
    <t>Bruslařský klub Nová Paka, z. s.</t>
  </si>
  <si>
    <t>Město Rokytnice v Orlických horách</t>
  </si>
  <si>
    <t>Wikov SKI Skuhrov nad Bělou, z.s.</t>
  </si>
  <si>
    <t>Úprava lyžařských běžeckých tras v areálu Wikov SKI Skuhrov nad Bělou</t>
  </si>
  <si>
    <t>Krkonoše - svazek měst a obcí</t>
  </si>
  <si>
    <t>Svazek obcí Horní Labe</t>
  </si>
  <si>
    <t>BRANKA, o.p.s.</t>
  </si>
  <si>
    <t>MĚSTO TRUTNOV</t>
  </si>
  <si>
    <t>Kulturní zařízení města Jičína</t>
  </si>
  <si>
    <t>Město Špindlerův Mlýn</t>
  </si>
  <si>
    <t>OBEC ORLICKÉ ZÁHOŘÍ</t>
  </si>
  <si>
    <t>Město Miletín</t>
  </si>
  <si>
    <t>Město Dobruška</t>
  </si>
  <si>
    <t>SALAGRO TOUR, spol. s r.o.</t>
  </si>
  <si>
    <t>Město Hostinné</t>
  </si>
  <si>
    <t>TEPLICKÉ SKÁLY s.r.o.</t>
  </si>
  <si>
    <t>Obec Malé Svatoňovice</t>
  </si>
  <si>
    <t>Město Police nad Metují</t>
  </si>
  <si>
    <t>Městské muzeum Nové Město nad Metují</t>
  </si>
  <si>
    <t>Město Hořice</t>
  </si>
  <si>
    <t>Středisko ekologické výchovy SEVER Horní Maršov, o.p.s.</t>
  </si>
  <si>
    <t>Hradecká kulturní a vzdělávací společnost s.r.o.</t>
  </si>
  <si>
    <t>Turistické informační centrum Trutnov</t>
  </si>
  <si>
    <t>MĚSTO NÁCHOD</t>
  </si>
  <si>
    <t>Červenokostelecko s.r.o.</t>
  </si>
  <si>
    <t>Šárka Dudková, DiS.</t>
  </si>
  <si>
    <t>Centrum rozvoje Česká Skalice, o.p.s.</t>
  </si>
  <si>
    <t>Název projektu</t>
  </si>
  <si>
    <t>Rozšíření služeb TIC Jičín - animační služby</t>
  </si>
  <si>
    <t>Město Dvůr Králové nad Labem</t>
  </si>
  <si>
    <t>Podpora činnosti MIC Dvůr Králové nad Labem</t>
  </si>
  <si>
    <t>Město Žacléř</t>
  </si>
  <si>
    <t>Město Kopidlno</t>
  </si>
  <si>
    <t>Rozšíření nabídky a zkvalitnění služeb TIC Police nad Metují</t>
  </si>
  <si>
    <t>RTIC Krkonoše</t>
  </si>
  <si>
    <t>Ing. Marek Šustr</t>
  </si>
  <si>
    <t>MĚSTO ÚPICE</t>
  </si>
  <si>
    <t>Rozšíření a podpora služeb TIC v Malé Úpě</t>
  </si>
  <si>
    <t>Mikroregion Český ráj</t>
  </si>
  <si>
    <t>Propagace cyklobusů v Českém ráji</t>
  </si>
  <si>
    <t>Kód projektu</t>
  </si>
  <si>
    <t>OBEC VERNÉŘOVICE</t>
  </si>
  <si>
    <t>OBEC KOSIČKY</t>
  </si>
  <si>
    <t>OBEC HABŘINA</t>
  </si>
  <si>
    <t>OBEC JAVORNICE</t>
  </si>
  <si>
    <t>OBEC RAČICE NAD TROTINOU</t>
  </si>
  <si>
    <t>OBEC SEMECHNICE</t>
  </si>
  <si>
    <t>Obec Librantice</t>
  </si>
  <si>
    <t>Obec Doubravice</t>
  </si>
  <si>
    <t>Obec Martínkovice</t>
  </si>
  <si>
    <t>Obec Kuks</t>
  </si>
  <si>
    <t>OBEC HRÁDEK</t>
  </si>
  <si>
    <t>Městys Mlázovice</t>
  </si>
  <si>
    <t>Městys Machov</t>
  </si>
  <si>
    <t>Městys Žernov</t>
  </si>
  <si>
    <t>OBEC PÍSEK</t>
  </si>
  <si>
    <t>Obec Lhota pod Hořičkami</t>
  </si>
  <si>
    <t>Obec Milovice u Hořic</t>
  </si>
  <si>
    <t>Obec Horní Kalná</t>
  </si>
  <si>
    <t>OBEC JETŘICHOV</t>
  </si>
  <si>
    <t>OBEC TROTINA</t>
  </si>
  <si>
    <t>OBEC BOLEHOŠŤ</t>
  </si>
  <si>
    <t>Obec Lužany</t>
  </si>
  <si>
    <t>OBEC CHVALEČ</t>
  </si>
  <si>
    <t>OBEC ŽĎÁR NAD METUJÍ</t>
  </si>
  <si>
    <t>OBEC DOLNÍ KALNÁ</t>
  </si>
  <si>
    <t>Obec Dolní Brusnice</t>
  </si>
  <si>
    <t>OBEC PODBŘEZÍ</t>
  </si>
  <si>
    <t>Město Železnice</t>
  </si>
  <si>
    <t>Obec Holovousy</t>
  </si>
  <si>
    <t>OBEC VŠESTARY</t>
  </si>
  <si>
    <t>OBEC NEPOLISY</t>
  </si>
  <si>
    <t>Městys Velké Poříčí</t>
  </si>
  <si>
    <t>Obec Bezděkov nad Metují</t>
  </si>
  <si>
    <t>OBEC RADVANICE</t>
  </si>
  <si>
    <t>Město Meziměstí</t>
  </si>
  <si>
    <t>OBEC SVĚTÍ</t>
  </si>
  <si>
    <t>Obec Vršce</t>
  </si>
  <si>
    <t>OBEC VIDOCHOV</t>
  </si>
  <si>
    <t>OBEC ŠONOV</t>
  </si>
  <si>
    <t>MĚSTYS NOVÝ HRÁDEK</t>
  </si>
  <si>
    <t>OBEC BOHARYNĚ</t>
  </si>
  <si>
    <t>OBEC TŘEBEŠOV</t>
  </si>
  <si>
    <t>OBEC LIČNO</t>
  </si>
  <si>
    <t>Obec Lhoty u Potštejna</t>
  </si>
  <si>
    <t>OBEC KOCBEŘE</t>
  </si>
  <si>
    <t>Obec Blešno</t>
  </si>
  <si>
    <t>OBEC KOHOUTOV</t>
  </si>
  <si>
    <t>Oprava místní komunikace</t>
  </si>
  <si>
    <t>OBEC HEJTMÁNKOVICE</t>
  </si>
  <si>
    <t>Základní škola a Mateřská škola, Nechanice</t>
  </si>
  <si>
    <t>SEMIRAMIS z. ú.</t>
  </si>
  <si>
    <t>Společně k bezpečí, z.s.</t>
  </si>
  <si>
    <t>Mateřská škola Hostinné</t>
  </si>
  <si>
    <t>Laxus z. ú.</t>
  </si>
  <si>
    <t>SATORI HK z.s.</t>
  </si>
  <si>
    <t>PROSTOR PRO, o.p.s.</t>
  </si>
  <si>
    <t>PREVENTIVNÍ PROGRAMY SPIRÁLA</t>
  </si>
  <si>
    <t>Mateřská škola Sion, Hradec Králové</t>
  </si>
  <si>
    <t>Církevní základní škola Borohrádek</t>
  </si>
  <si>
    <t>Základní škola, Jičín, Poděbradova 18</t>
  </si>
  <si>
    <t>Základní škola Hučák</t>
  </si>
  <si>
    <t>Základní škola Vamberk, okres Rychnov nad Kněžnou</t>
  </si>
  <si>
    <t>Základní škola SEVER, Hradec Králové, Lužická 1208</t>
  </si>
  <si>
    <t>Mateřská škola Borohrádek</t>
  </si>
  <si>
    <t>Základní škola a Mateřská škola, Horní Maršov</t>
  </si>
  <si>
    <t>Základní škola a mateřská škola Špindlerův Mlýn</t>
  </si>
  <si>
    <t>Základní škola Nové Město nad Metují, Školní 1000</t>
  </si>
  <si>
    <t>Základní škola, Opočno, okres Rychnov nad Kněžnou</t>
  </si>
  <si>
    <t>Rozvoj podmínek pro vzdělávání v ZŠ a MŠ Mžany</t>
  </si>
  <si>
    <t>Dům dětí a mládeže, Hradec Králové, Rautenkrancova 1241</t>
  </si>
  <si>
    <t>Základní škola a mateřská škola, Svoboda nad Úpou</t>
  </si>
  <si>
    <t>Lesní mateřská škola Na Větvi</t>
  </si>
  <si>
    <t>Základní škola Podharť, Dvůr Králové nad Labem, Máchova 884</t>
  </si>
  <si>
    <t>A Rocha-Křesťané v ochraně přírody, o.p.s.</t>
  </si>
  <si>
    <t>Česká společnost ornitologická</t>
  </si>
  <si>
    <t>ZO ČSOP ORLICE</t>
  </si>
  <si>
    <t>Muzeum přírody Český ráj z. s.</t>
  </si>
  <si>
    <t>Skutečně zdravá škola, z.s.</t>
  </si>
  <si>
    <t>Vzdělávací a kulturní centrum Broumov o.p.s.</t>
  </si>
  <si>
    <t>Agentura pro rozvoj Broumovska, z.s.</t>
  </si>
  <si>
    <t>Český svaz včelařů, z.s. okresní organizace Jičín</t>
  </si>
  <si>
    <t>Český svaz včelařů, z.s., základní organizace Nechanice</t>
  </si>
  <si>
    <t>Selské dožínky v Pohoří</t>
  </si>
  <si>
    <t>Českomoravská myslivecká jednota, z.s. -OMS Náchod</t>
  </si>
  <si>
    <t>Dotační fond KHK - pro odvětví  cestovní ruch</t>
  </si>
  <si>
    <t>Klub rodičů a přátel Královéhradeckého dětského sboru, spolek</t>
  </si>
  <si>
    <t>Dům dětí a mládeže, Chlumec nad Cidlinou</t>
  </si>
  <si>
    <t>NA HRADECKÉM KOPEČKU, z. s.</t>
  </si>
  <si>
    <t>Junák - český skaut, středisko Hořice, z. s.</t>
  </si>
  <si>
    <t>Provoz skautských základen</t>
  </si>
  <si>
    <t>Junák - český skaut, středisko Dobráček Hostinné, z. s.</t>
  </si>
  <si>
    <t>Dům dětí a mládeže Pelíšek, Vrchlabí</t>
  </si>
  <si>
    <t>SH ČMS - Okresní sdružení hasičů Náchod</t>
  </si>
  <si>
    <t>Pionýr, z. s. - Pionýrská skupina  POHODA</t>
  </si>
  <si>
    <t>Tkalcovské muzeum z.s.</t>
  </si>
  <si>
    <t>Obec Libotov</t>
  </si>
  <si>
    <t>Spolek Atelier Petrlenka</t>
  </si>
  <si>
    <t>Biskupství královéhradecké</t>
  </si>
  <si>
    <t>Junák - český skaut, středisko Skaláci Police nad Metují, z. s.</t>
  </si>
  <si>
    <t>Pionýr, z. s. - Pionýrská skupina Náchod</t>
  </si>
  <si>
    <t>Důl Jan Šverma o.p.s.</t>
  </si>
  <si>
    <t>Jak se peklo probouzí aneb jak se čerti za dětmi na zem chystají</t>
  </si>
  <si>
    <t>Junák - český skaut, středisko Náchod, z. s.</t>
  </si>
  <si>
    <t>ELDORÁDO, středisko Náchod</t>
  </si>
  <si>
    <t>SH ČMS - Sbor dobrovolných hasičů Velká Bukovina</t>
  </si>
  <si>
    <t>SH ČMS - Sbor dobrovolných hasičů Houdkovice</t>
  </si>
  <si>
    <t>Pionýr, z. s. - Pionýrská skupina Dobruška</t>
  </si>
  <si>
    <t>Pionýr, z.s . - Pionýrská skupina Za Vodou</t>
  </si>
  <si>
    <t>Novoměstští Junáci</t>
  </si>
  <si>
    <t>Pionýr, z. s. - Pionýrská skupina Táborník</t>
  </si>
  <si>
    <t>Podpora celoroční činnosti PS Táborník</t>
  </si>
  <si>
    <t>Junák - český skaut, středisko Červený Kostelec, z. s.</t>
  </si>
  <si>
    <t>Celoroční činnost skautských oddílů v ČK</t>
  </si>
  <si>
    <t>Spolek pro hiporehabilitaci Bydžovská Lhotka</t>
  </si>
  <si>
    <t>Junák - český skaut, středisko K. Šimka Hradec Králové, z. s.</t>
  </si>
  <si>
    <t>Junák - český skaut, středisko Kostelec nad Orlicí, z. s.</t>
  </si>
  <si>
    <t>SH ČMS - Okresní sdružení hasičů Trutnov</t>
  </si>
  <si>
    <t>Pionýr, z. s. - Pionýrská skupina Přátelství</t>
  </si>
  <si>
    <t>Liga lesní moudrosti - kmen Tate Osmaka</t>
  </si>
  <si>
    <t>Bavíme se sportem z.s.</t>
  </si>
  <si>
    <t>Bavíme se sportem</t>
  </si>
  <si>
    <t>Rychnovský dětský sbor, z.s.</t>
  </si>
  <si>
    <t>Taneční škola TIMEDANCE Hradec Králové, z. s.</t>
  </si>
  <si>
    <t>Junák - český skaut, středisko Svatého Jiří Hradec Králové, z. s.</t>
  </si>
  <si>
    <t>Centrum pro všechny generace z.s.</t>
  </si>
  <si>
    <t>Sdružení dětského folklorního souboru ČERVÁNEK</t>
  </si>
  <si>
    <t>Jezdecký klub Briliant - Petrovice, z.s.</t>
  </si>
  <si>
    <t>TŠ Bonifác, z. s.</t>
  </si>
  <si>
    <t>Funny, z.s.</t>
  </si>
  <si>
    <t>STROM Dětenice z.s.</t>
  </si>
  <si>
    <t>Duha 2D</t>
  </si>
  <si>
    <t>Spolek Isabel, zapsaný spolek</t>
  </si>
  <si>
    <t>SH ČMS - Sbor dobrovolných hasičů Bukovice</t>
  </si>
  <si>
    <t>Pro děti a s dětmi</t>
  </si>
  <si>
    <t>Mateřské centrum Kapička, z.s.</t>
  </si>
  <si>
    <t>Pionýr, z. s. - Pionýrská skupina Mladost</t>
  </si>
  <si>
    <t>Dobrodružství na míru - celoroční činnost PS Mladost</t>
  </si>
  <si>
    <t>Středisko volného času Déčko, Náchod, Zámecká 243</t>
  </si>
  <si>
    <t>Partnerská spolupráce ZŠ a MŠ Špindlerův Mlýn a Neumühler Schule Schwerin</t>
  </si>
  <si>
    <t>Klub NATURA z.s.</t>
  </si>
  <si>
    <t>Masarykova základní škola, Stará Paka, okres Jičín</t>
  </si>
  <si>
    <t>Sbor Církve bratrské v Trutnově</t>
  </si>
  <si>
    <t>Základní škola Nové Město nad Metují, Komenského 15</t>
  </si>
  <si>
    <t>Město Nové Město nad Metují</t>
  </si>
  <si>
    <t>Dobrovolný svazek obcí Kladská stezka</t>
  </si>
  <si>
    <t>OBEC BÍLÉ POLIČANY</t>
  </si>
  <si>
    <t>OBEC LIBŇATOV</t>
  </si>
  <si>
    <t>Obec Rudník</t>
  </si>
  <si>
    <t>Obec Lánov</t>
  </si>
  <si>
    <t>Výstavba nové požární zbrojnice</t>
  </si>
  <si>
    <t>Město Kostelec nad Orlicí</t>
  </si>
  <si>
    <t>Město Lázně Bělohrad</t>
  </si>
  <si>
    <t>OBEC HORNÍ OLEŠNICE</t>
  </si>
  <si>
    <t>Město Jičín</t>
  </si>
  <si>
    <t>Město Nová Paka</t>
  </si>
  <si>
    <t>Dobrovolný svazek obcí Lesy Policka</t>
  </si>
  <si>
    <t>Profesionalizace DSO Lesy Policka</t>
  </si>
  <si>
    <t>Dobrovolný svazek obcí Region "Novoměstsko"</t>
  </si>
  <si>
    <t>DSO Broumovsko</t>
  </si>
  <si>
    <t>Dobrovolný svazek obcí "Region Orlické hory"</t>
  </si>
  <si>
    <t>Mikroregion Hustířanka</t>
  </si>
  <si>
    <t>Mikroregion Nechanicko, svazek obcí</t>
  </si>
  <si>
    <t>Profesionalizace Mikroregionu Nechanicko, svazku obcí</t>
  </si>
  <si>
    <t>Svazek obcí Východní Krkonoše</t>
  </si>
  <si>
    <t>"SVAZEK OBCÍ 1866"</t>
  </si>
  <si>
    <t>Profesionalizace Svazku obcí 1866</t>
  </si>
  <si>
    <t>Dobrovolný svazek obcí Mikroregion Bělá</t>
  </si>
  <si>
    <t>Společenství obcí Podkrkonoší</t>
  </si>
  <si>
    <t>Svazek obcí Metuje</t>
  </si>
  <si>
    <t>Profesionalizace DSO Kladská stezka</t>
  </si>
  <si>
    <t>"MIKROREGION TÁBOR"</t>
  </si>
  <si>
    <t>Poradenská činnost v MR Tábor</t>
  </si>
  <si>
    <t>MIKROREGION PODCHLUMÍ</t>
  </si>
  <si>
    <t>Náklady na poradce</t>
  </si>
  <si>
    <t>Mariánská zahrada</t>
  </si>
  <si>
    <t>Svazek obcí "ÚPA"</t>
  </si>
  <si>
    <t>Svazek obcí Jestřebí hory</t>
  </si>
  <si>
    <t>Profesionalizace Svazku obcí Jestřebí hory</t>
  </si>
  <si>
    <t>Dobrovolný svazek obcí Orlice</t>
  </si>
  <si>
    <t>Profesionalizace mikroregionu Orlice</t>
  </si>
  <si>
    <t>Dobrovolný svazek obcí "Obecní voda"</t>
  </si>
  <si>
    <t>Profesionalizace mikroregionu Obecní voda</t>
  </si>
  <si>
    <t>Dobrovolný svazek obcí mikroregionu "Brodec"</t>
  </si>
  <si>
    <t>Profesionalizace mikroregionu Brodec</t>
  </si>
  <si>
    <t>Mikroregion Rychnovsko</t>
  </si>
  <si>
    <t>Profesionalizace mikroregionu Rychnovsko</t>
  </si>
  <si>
    <t>Dobrovolný svazek obcí POCIDLINSKO</t>
  </si>
  <si>
    <t>Novopacko</t>
  </si>
  <si>
    <t>Profesionalizace DSO Novopacko</t>
  </si>
  <si>
    <t>OBEC LUŽANY</t>
  </si>
  <si>
    <t>OBEC BYSTRÉ</t>
  </si>
  <si>
    <t>Město Chlumec nad Cidlinou</t>
  </si>
  <si>
    <t>OBEC HORNÍ RADECHOVÁ</t>
  </si>
  <si>
    <t>Zvýšení akceschopnosti JPO II SDH Hostinné - řidičské oprávnění skupiny C</t>
  </si>
  <si>
    <t>MĚSTO ČERVENÝ KOSTELEC</t>
  </si>
  <si>
    <t>Dotační fond KHK - pro odvětví Program obnovy venkova</t>
  </si>
  <si>
    <t>Kód
projektu</t>
  </si>
  <si>
    <t>Džas dureder dživipnaha z.s.</t>
  </si>
  <si>
    <t>Základní škola a Mateřská škola, Nechanice, okres Hradec Králové</t>
  </si>
  <si>
    <t>OBEC TRNOV</t>
  </si>
  <si>
    <t>Divadelní spolek KLICPERA Chlumec nad Cidlinou</t>
  </si>
  <si>
    <t>Akademické týdny o.p.s.</t>
  </si>
  <si>
    <t>Kulturní a informační středisko Hronov</t>
  </si>
  <si>
    <t>Beseda Val z. s.</t>
  </si>
  <si>
    <t>KK3 Klub konkretistů, z.s.</t>
  </si>
  <si>
    <t>Město Opočno</t>
  </si>
  <si>
    <t>Nadační fond Jičín - město pohádky</t>
  </si>
  <si>
    <t>Omnium, z.s.</t>
  </si>
  <si>
    <t>Oblastní charita Červený Kostelec</t>
  </si>
  <si>
    <t>Evropské centrum pantomimy neslyšících, z.s.</t>
  </si>
  <si>
    <t>František Kinský</t>
  </si>
  <si>
    <t>Swingový festival na zámku</t>
  </si>
  <si>
    <t>Geisslers Hofcomoedianten z.s.</t>
  </si>
  <si>
    <t>Foerstrovy dny, hudební festival o.p.s.</t>
  </si>
  <si>
    <t>Imodiumband z.s.</t>
  </si>
  <si>
    <t>OUTDOOR FILMS s.r.o.</t>
  </si>
  <si>
    <t>Revitalizace KUKS o.p.s.</t>
  </si>
  <si>
    <t>JULINKA z.s.</t>
  </si>
  <si>
    <t>Třebechovické muzeum betlémů</t>
  </si>
  <si>
    <t>Jiné jeviště z.s.</t>
  </si>
  <si>
    <t>kontrapunkt, z. ú.</t>
  </si>
  <si>
    <t>Hradecká nokturna  z.s.</t>
  </si>
  <si>
    <t>Hradecká nokturna</t>
  </si>
  <si>
    <t>Film &amp; Sociologie, s.r.o.</t>
  </si>
  <si>
    <t>MĚSTSKÝ KLUB V NOVÉM MĚSTĚ NAD METUJÍ</t>
  </si>
  <si>
    <t>Za poklady Broumovska o.p.s.</t>
  </si>
  <si>
    <t>Broumovská klávesa, z. s.</t>
  </si>
  <si>
    <t>Římskokatolická farnost - děkanství Broumov</t>
  </si>
  <si>
    <t>Římskokatolická farnost Teplice nad Metují</t>
  </si>
  <si>
    <t>Sanace věže kostela Nejsvětější Trojice ve Zdoňově</t>
  </si>
  <si>
    <t>Římskokatolická farnost Nový Hrádek</t>
  </si>
  <si>
    <t>Římskokatolická farnost - děkanství Nové Město nad Metují</t>
  </si>
  <si>
    <t>Mgr. Barbora Tomášková</t>
  </si>
  <si>
    <t>Římskokatolická farnost Hradec Králové - Kukleny</t>
  </si>
  <si>
    <t>Římskokatolická farnost - děkanství Nový Bydžov</t>
  </si>
  <si>
    <t>Římskokatolická farnost - arciděkanství Jičín</t>
  </si>
  <si>
    <t>Římskokatolická farnost Rokytnice v Orlických horách</t>
  </si>
  <si>
    <t>Benediktinské opatství sv. Václava v Broumově</t>
  </si>
  <si>
    <t>Římskokatolická farnost Smidary</t>
  </si>
  <si>
    <t>Římskokatolická farnost Pecka</t>
  </si>
  <si>
    <t>Vidonice, záchrana kostela sv.Jana Křtitele</t>
  </si>
  <si>
    <t>Římskokatolická farnost - arciděkanství Trutnov I</t>
  </si>
  <si>
    <t>Hromas Jiří</t>
  </si>
  <si>
    <t>Dotace na individuální účel - roční činnost</t>
  </si>
  <si>
    <t>Dotace na individuální účel - jednorázové akce</t>
  </si>
  <si>
    <t>SH ČMS - Okresní sdružení hasičů Rychnov nad Kněžnou</t>
  </si>
  <si>
    <t>Splašková kanalizace Čánka</t>
  </si>
  <si>
    <t>Kód žádosti</t>
  </si>
  <si>
    <t>19ZPDU1-0001</t>
  </si>
  <si>
    <t>EVVO při Ekocentru Orlice v Krňovicích v roce 2019</t>
  </si>
  <si>
    <t>19ZPDU1-0002</t>
  </si>
  <si>
    <t>Základní škola, Vrchlabí, Školní 1336</t>
  </si>
  <si>
    <t>S ještěrkami na SEVER</t>
  </si>
  <si>
    <t>19ZPDU1-0003</t>
  </si>
  <si>
    <t>Miluji jídlo – neplýtvám! Miluji vodu – kohoutkovou!</t>
  </si>
  <si>
    <t>19ZPDU1-0004</t>
  </si>
  <si>
    <t>Naučná stezka V našem lese - 3. část</t>
  </si>
  <si>
    <t>19ZPDU1-0005</t>
  </si>
  <si>
    <t>Spolek rodičů LMŠ Na větvi</t>
  </si>
  <si>
    <t>Napříč ochranou přírody - letní příměstský tábor 2019</t>
  </si>
  <si>
    <t>19ZPDU1-0006</t>
  </si>
  <si>
    <t>Krkonošská Poradenská a Informační, o. p. s.</t>
  </si>
  <si>
    <t>Ekoakademie pro starší a pokročilé</t>
  </si>
  <si>
    <t>19ZPDU1-0007</t>
  </si>
  <si>
    <t>Příběhy z přírody</t>
  </si>
  <si>
    <t>19ZPDU1-0008</t>
  </si>
  <si>
    <t>"Dvouletka" v EVVO v A Rocha</t>
  </si>
  <si>
    <t>19ZPDU1-0009</t>
  </si>
  <si>
    <t>Mikroregion obcí Památkové zony 1866</t>
  </si>
  <si>
    <t>Environmentální vzdělávání  Mikroregionu OPZ 1866 v roce 2019</t>
  </si>
  <si>
    <t>19ZPDU1-0010</t>
  </si>
  <si>
    <t>Osvětou k udržitelnosti</t>
  </si>
  <si>
    <t>19ZPDU1-0011</t>
  </si>
  <si>
    <t>Nové výchovně-vzdělávací prvky a akce v ptačím parku Josefovské louky</t>
  </si>
  <si>
    <t>19ZPDU1-0012</t>
  </si>
  <si>
    <t>Vývoj programu "Učíme se reagovat na změnu klimatu" a zlepšení PR služeb EVVO střediska SEVER</t>
  </si>
  <si>
    <t>19ZPDU1-0013</t>
  </si>
  <si>
    <t>Středisko ekologické výchovy SEVER Hradec Králové, o.p.s.</t>
  </si>
  <si>
    <t>EVVO se SEV SEVER HK, o.p.s.</t>
  </si>
  <si>
    <t>19ZPDU1-0014</t>
  </si>
  <si>
    <t>Podpora celoroční činnosti environmentálního střediska</t>
  </si>
  <si>
    <t>19ZPDU1-0015</t>
  </si>
  <si>
    <t>Prameny Krkonoš, z. s.</t>
  </si>
  <si>
    <t>Trojúdolí - Místa paměti 2019</t>
  </si>
  <si>
    <t>19ZPDU1-0017</t>
  </si>
  <si>
    <t>Propagace ochrany přírody a myslivosti na území KHK</t>
  </si>
  <si>
    <t>19ZPDU1-0018</t>
  </si>
  <si>
    <t>EVVO ve Vile Čerych</t>
  </si>
  <si>
    <t xml:space="preserve">19ZPDU1 - Environmentální vzdělávání, výchova a osvěta </t>
  </si>
  <si>
    <t>19ZPD04-0002</t>
  </si>
  <si>
    <t>VODA PŘINÁŠÍ ŽIVOT - tři malé vodní plochy v areálu A Rocha</t>
  </si>
  <si>
    <t>19ZPD04-0003</t>
  </si>
  <si>
    <t>Český rybářský svaz, z. s., místní organizace Trutnov</t>
  </si>
  <si>
    <t>Posílení zabezpečení pstruží líhně MO ČRS Trutnov</t>
  </si>
  <si>
    <t>19ZPD04-0004</t>
  </si>
  <si>
    <t>Nová pastvina pro divoké koně v Ptačím parku Josefovské louky</t>
  </si>
  <si>
    <t>19ZPD06 Včelařství</t>
  </si>
  <si>
    <t>19ZPD06-0001</t>
  </si>
  <si>
    <t>Český svaz včelařů, z.s,. okresní organizace Náchod</t>
  </si>
  <si>
    <t>19ZPD06-0002</t>
  </si>
  <si>
    <t>Obnova včelích úlů, zařízení úlů, preventivní a léčebná opatření v chovu včel v okrese Jičín</t>
  </si>
  <si>
    <t>19ZPD06-0003</t>
  </si>
  <si>
    <t>Český svaz včelařů, z.s., okresní organizace Trutnov</t>
  </si>
  <si>
    <t>Plošné vyšetření včelstev na přítomnost moru včelího plodu a obnova a zkvalitnění včelařského zařízení</t>
  </si>
  <si>
    <t>19ZPD06-0004</t>
  </si>
  <si>
    <t>Zlepšení podmínek pro chov včel v okrese Hradec Králové</t>
  </si>
  <si>
    <t>19ZPD06-0005</t>
  </si>
  <si>
    <t>Český svaz včelařů, z.s. okr. org. Rychnov n. Kn.</t>
  </si>
  <si>
    <t>Zdravé včely</t>
  </si>
  <si>
    <t>19ZPD07 Propagace zemědělství a místní produkce</t>
  </si>
  <si>
    <t>19ZPD07-0001</t>
  </si>
  <si>
    <t>Okresní agrární komora Trutnov</t>
  </si>
  <si>
    <t>Výstava zemědělské techniky PODHORY 2019</t>
  </si>
  <si>
    <t>19ZPD07-0004</t>
  </si>
  <si>
    <t>Sdružení východočeských chovatelů hospodářských zvířat</t>
  </si>
  <si>
    <t>PRIM Chomutice 2019</t>
  </si>
  <si>
    <t>19ZPD07-0005</t>
  </si>
  <si>
    <t>MEDOVÉ SLAVNOSTI na zámku Hrádku u Nechanic - 3 ročník veřejně prospěšné a neziskové akce</t>
  </si>
  <si>
    <t>19ZPD07-0006</t>
  </si>
  <si>
    <t>Český svaz včelařů, z.s., základní organizace Hradec Králové</t>
  </si>
  <si>
    <t>Vzdělávací program nejen o léčivých a medonosných rostlinách …….na Zahradě léčivých rostlin FaF UK</t>
  </si>
  <si>
    <t>19ZPD07-0009</t>
  </si>
  <si>
    <t>Asociace soukromých zemědělců region Rychnov nad Kněžnou, z.s.</t>
  </si>
  <si>
    <t>19ZPD07-0010</t>
  </si>
  <si>
    <t>Asociace soukromého zemědělství Náchodska z.s.</t>
  </si>
  <si>
    <t>Farmářské slavnosti 2019</t>
  </si>
  <si>
    <t>19ZPD02-0001</t>
  </si>
  <si>
    <t>OBEC MÁSLOJEDY</t>
  </si>
  <si>
    <t>Retenční nádrž Svíb</t>
  </si>
  <si>
    <t>19ZPD02-0002</t>
  </si>
  <si>
    <t>OBEC KÁRANICE</t>
  </si>
  <si>
    <t>Revitalizace rybníka Pavlásek  v k.ú. Káranice</t>
  </si>
  <si>
    <t>19ZPD02-0003</t>
  </si>
  <si>
    <t>BRET CZ a.s.</t>
  </si>
  <si>
    <t>Výstavba malé vodní nádrže v areálu BRET</t>
  </si>
  <si>
    <t>19ZPD02 Opatření k zadržovaní vody v krajině</t>
  </si>
  <si>
    <t>19ZPD10-0011</t>
  </si>
  <si>
    <t>Stavba oplocení po kůrovcové kalamitě</t>
  </si>
  <si>
    <t>19ZPD10-0012</t>
  </si>
  <si>
    <t>Likvidace kůrovcové kalamity - Dolní Kalná</t>
  </si>
  <si>
    <t>19ZPD10-0016</t>
  </si>
  <si>
    <t>Likvidace kůrovcové kalamity II</t>
  </si>
  <si>
    <t>19ZPD10-0017</t>
  </si>
  <si>
    <t>Likvidace kůrovcové kalamity III</t>
  </si>
  <si>
    <t>19ZPD10-0018</t>
  </si>
  <si>
    <t>OBEC DOLNÍ PŘÍM</t>
  </si>
  <si>
    <t>Oplocenky pro ochranu dřevin v Dolním Přímě, k.ú. Probluz</t>
  </si>
  <si>
    <t>19ZPD10-0005</t>
  </si>
  <si>
    <t>Mikolášek Václav</t>
  </si>
  <si>
    <t>Oplocení holiny po kůrovcové těžbě</t>
  </si>
  <si>
    <t>19ZPD10-0006</t>
  </si>
  <si>
    <t>Málek Jiří</t>
  </si>
  <si>
    <t>Podpora hospodaření v lesích</t>
  </si>
  <si>
    <t>19ZPD10-0007</t>
  </si>
  <si>
    <t>Vondroušová Petra</t>
  </si>
  <si>
    <t xml:space="preserve"> Stavba oplocení po kůrovcové kalamitě</t>
  </si>
  <si>
    <t>19ZPD10-0008</t>
  </si>
  <si>
    <t>Horák Jaroslav</t>
  </si>
  <si>
    <t>Stavba oplocení po kůrovcové kalamitě.</t>
  </si>
  <si>
    <t>19ZPD10-0009</t>
  </si>
  <si>
    <t>Klika Daniel</t>
  </si>
  <si>
    <t>19ZPD10-0010</t>
  </si>
  <si>
    <t>Jakubec Zdeněk</t>
  </si>
  <si>
    <t>Stavba oplocenky po kůrovcové kalamitě</t>
  </si>
  <si>
    <t>19ZPD10-0013</t>
  </si>
  <si>
    <t>19ZPD10-0014</t>
  </si>
  <si>
    <t>Malý Václav</t>
  </si>
  <si>
    <t>Stavba oplocení a asanace kůrovcovaho dříví po kůrovcové kalamitě.</t>
  </si>
  <si>
    <t>19ZPD10-0015</t>
  </si>
  <si>
    <t>Tobisek Libor</t>
  </si>
  <si>
    <t>oplocení pozemku po kůrovcové kalamitě</t>
  </si>
  <si>
    <t>19ZPD10-0019</t>
  </si>
  <si>
    <t>Štefan Radim</t>
  </si>
  <si>
    <t>Vykácení napadených smrků, jejich odvoz, výstavba oplocenek a vysázení nových stromků - Les Sendražice</t>
  </si>
  <si>
    <t>19ZPD10-0020</t>
  </si>
  <si>
    <t>Marešová Kateřina</t>
  </si>
  <si>
    <t>Oplocení Vrchoviny</t>
  </si>
  <si>
    <t>19ZPD10-0021</t>
  </si>
  <si>
    <t>Kalenský Jan</t>
  </si>
  <si>
    <t>Výstavba oplocenky</t>
  </si>
  <si>
    <t>19ZPD10-0022</t>
  </si>
  <si>
    <t>Výstavba oplocenky Slemeno</t>
  </si>
  <si>
    <t>19ZPD10-0023</t>
  </si>
  <si>
    <t>David Jedlička</t>
  </si>
  <si>
    <t>Podpora hospodaření v lesích-asanace kůrovcového dříví</t>
  </si>
  <si>
    <t>19ZPD10-0024</t>
  </si>
  <si>
    <t>Víteček Petr</t>
  </si>
  <si>
    <t>19ZPD10-0025</t>
  </si>
  <si>
    <t>Výstavba oplocenky Branná</t>
  </si>
  <si>
    <t>19ZPD10-0026</t>
  </si>
  <si>
    <t>RESCH Josef</t>
  </si>
  <si>
    <t>19ZPD10-0027</t>
  </si>
  <si>
    <t>Myslivecké sdružení Bažantnice Hořiněves, z.s.</t>
  </si>
  <si>
    <t>19ZPD10-0028</t>
  </si>
  <si>
    <t>Poláková Věra</t>
  </si>
  <si>
    <t>19ZPD10-0030</t>
  </si>
  <si>
    <t>Kosinka Jiří</t>
  </si>
  <si>
    <t>19ZPD10-0031</t>
  </si>
  <si>
    <t>Svoboda Jan</t>
  </si>
  <si>
    <t>19ZPD10-0032</t>
  </si>
  <si>
    <t>Kubíček Milan</t>
  </si>
  <si>
    <t>19ZPD10-0033</t>
  </si>
  <si>
    <t>Mann Zdeněk</t>
  </si>
  <si>
    <t>19ZPD10-0034</t>
  </si>
  <si>
    <t>Bušek Martin</t>
  </si>
  <si>
    <t>Těžba a asanace kůrovcového dřeva</t>
  </si>
  <si>
    <t>19ZPD10-0036</t>
  </si>
  <si>
    <t>Mann, Ing. Luděk</t>
  </si>
  <si>
    <t>19ZPD10-0038</t>
  </si>
  <si>
    <t>Šrámek Jan</t>
  </si>
  <si>
    <t>19ZPD10-0039</t>
  </si>
  <si>
    <t>Čermák Jan</t>
  </si>
  <si>
    <t>19ZPD10-0040</t>
  </si>
  <si>
    <t>Voborníková Marie</t>
  </si>
  <si>
    <t>19ZPD10-0041</t>
  </si>
  <si>
    <t>MyFlat Property, s.r.o.</t>
  </si>
  <si>
    <t>19ZPD10-0043</t>
  </si>
  <si>
    <t>Janovská Kateřina</t>
  </si>
  <si>
    <t>19ZPD10-0044</t>
  </si>
  <si>
    <t>Černíková Miroslava</t>
  </si>
  <si>
    <t>OPLOCENI VYSADBY</t>
  </si>
  <si>
    <t>19ZPD10-0046</t>
  </si>
  <si>
    <t>Přibylová Jana, Praha</t>
  </si>
  <si>
    <t>19ZPD10-0050</t>
  </si>
  <si>
    <t>Cvikýř Jiří, Černčice</t>
  </si>
  <si>
    <t>19ZPD10-0055</t>
  </si>
  <si>
    <t>Horák Jaroslav, Černilov</t>
  </si>
  <si>
    <t>19ZPD10-0056</t>
  </si>
  <si>
    <t>Kolísko Lukáš, Ing., Praha</t>
  </si>
  <si>
    <t>19ZPD10-0057</t>
  </si>
  <si>
    <t>Novák Pavel, Hradec Králové</t>
  </si>
  <si>
    <t>Smýcení a obnova lesního porostu</t>
  </si>
  <si>
    <t>19ZPD10-0058</t>
  </si>
  <si>
    <t>Stavba oplocenky</t>
  </si>
  <si>
    <t>19ZPD10-0059</t>
  </si>
  <si>
    <t>Lepš Václav, České Meziříčí</t>
  </si>
  <si>
    <t>Oplocenka Sněžné</t>
  </si>
  <si>
    <t>19ZPD10-0062</t>
  </si>
  <si>
    <t>Zelený Jakub, Náchod</t>
  </si>
  <si>
    <t>Těžba a asanace kůrovcového dříví</t>
  </si>
  <si>
    <t>19ZPD10-0065</t>
  </si>
  <si>
    <t>Bartoň Pavel, Jaroměř</t>
  </si>
  <si>
    <t>19ZPD10-0068</t>
  </si>
  <si>
    <t>Házová Dagmar, Bílá Třemešná</t>
  </si>
  <si>
    <t>19ZPD10-0069</t>
  </si>
  <si>
    <t>Krausová Pavlína, Lomnice nad Popelkou</t>
  </si>
  <si>
    <t>oplocení holiny po kůrovcové kalamitě</t>
  </si>
  <si>
    <t>19ZPD10-0070</t>
  </si>
  <si>
    <t>Šámal Jiří, Hradec Králové</t>
  </si>
  <si>
    <t>19ZPD10-0071</t>
  </si>
  <si>
    <t>Laštovička Ondřej, Horní Radechová</t>
  </si>
  <si>
    <t>19ZPD10-0072</t>
  </si>
  <si>
    <t>Chmelík Jakub, Mezilečí</t>
  </si>
  <si>
    <t>19ZPD10-0073</t>
  </si>
  <si>
    <t>Snášelová Alice, Náchod</t>
  </si>
  <si>
    <t>19ZPD10-0074</t>
  </si>
  <si>
    <t>Kubeček Milan, Horní Radechová</t>
  </si>
  <si>
    <t>19ZPD10-0076</t>
  </si>
  <si>
    <t>Zima Pavel, Zlíčko</t>
  </si>
  <si>
    <t>Těžba a přiblížení kůrovcových stromů se současně provedenou asanací insekticidním postřikem.</t>
  </si>
  <si>
    <t>19ZPD10-0077</t>
  </si>
  <si>
    <t>Zima Jiří, Zlíčko</t>
  </si>
  <si>
    <t>Těžba a přiblížení kůrovcových stromů se současně provedenou asanací.</t>
  </si>
  <si>
    <t>19ZPD10-0078</t>
  </si>
  <si>
    <t>19ZPD10-0079</t>
  </si>
  <si>
    <t>RESCH Josef, Rychnov nad Kněžnou</t>
  </si>
  <si>
    <t>Odstranění kůrovcové kalamity</t>
  </si>
  <si>
    <t>19ZPD10-0081</t>
  </si>
  <si>
    <t>Bryksí Pavel, Žďár</t>
  </si>
  <si>
    <t>Zřizování oplocenek pro ochranu dřevim při obnově porostů vytěžených z důvodu napadení kalamitním hmyzím škůdcem.</t>
  </si>
  <si>
    <t>19ZPD10-0084</t>
  </si>
  <si>
    <t>Matějková  Libuše, Alberchtice nad Orlicí</t>
  </si>
  <si>
    <t xml:space="preserve">Asanace a přiblížení kůrovcové dříví </t>
  </si>
  <si>
    <t>19ZPD10-0085</t>
  </si>
  <si>
    <t>Schwarz Zbyněk, Sedloňov</t>
  </si>
  <si>
    <t>Oplocení Olešnice</t>
  </si>
  <si>
    <t>19ZPD10-0087</t>
  </si>
  <si>
    <t>Bláha Martin, Trutnov</t>
  </si>
  <si>
    <t>Vybudovaná oplocenka na p.č 985/4 v katastru obce Suchovršice po těžbě kůrovcového dřeva</t>
  </si>
  <si>
    <t>19ZPD10-0088</t>
  </si>
  <si>
    <t>Těžba a přiblížení kůrovcových stromů na p.č. 985/4 v katastru obce Suchovršice</t>
  </si>
  <si>
    <t>19ZPD10-0089</t>
  </si>
  <si>
    <t>Tylš Milan, Šonov u Nového Města nad Metují</t>
  </si>
  <si>
    <t>Asanace kůrovcového dříví</t>
  </si>
  <si>
    <t>19ZPD10-0029</t>
  </si>
  <si>
    <t>Oplocení po kůrovcové kalamitě</t>
  </si>
  <si>
    <t>19ZPD10-0035</t>
  </si>
  <si>
    <t>Obec Černíkovice</t>
  </si>
  <si>
    <t>Výstavba oplocenek</t>
  </si>
  <si>
    <t>19ZPD10-0037</t>
  </si>
  <si>
    <t>19ZPD10-0042</t>
  </si>
  <si>
    <t>Stavba oplocenek pro ochranu  dřevin - Městys Žernov</t>
  </si>
  <si>
    <t>19ZPD10-0045</t>
  </si>
  <si>
    <t>19ZPD10-0047</t>
  </si>
  <si>
    <t>Zajištění ochrany nové výsadby dřevin v k.ú. Hroška</t>
  </si>
  <si>
    <t>19ZPD10-0048</t>
  </si>
  <si>
    <t>19ZPD10-0049</t>
  </si>
  <si>
    <t>OBEC LITÍČ</t>
  </si>
  <si>
    <t>19ZPD10-0052</t>
  </si>
  <si>
    <t>OBEC JINOLICE</t>
  </si>
  <si>
    <t>zřizování oplocenek pro ochranu dřevin při obnově porostů vytěžených z důvodu napadení kalamitních hmyzím škůdcem</t>
  </si>
  <si>
    <t>19ZPD10-0053</t>
  </si>
  <si>
    <t>Obec Libuň</t>
  </si>
  <si>
    <t>zřizování oplocenek pro ochranu dřevin při obnově porostů vytěžených z důvodu napadení kalamitním hmyzím škůdcem</t>
  </si>
  <si>
    <t>19ZPD10-0054</t>
  </si>
  <si>
    <t>Těžba kůrovcového dřeva</t>
  </si>
  <si>
    <t>19ZPD10-0060</t>
  </si>
  <si>
    <t>Zajišštění ochrany nové výsadby dřevin v k. ú. Semechnice</t>
  </si>
  <si>
    <t>19ZPD10-0061</t>
  </si>
  <si>
    <t>OBEC ČERNČICE</t>
  </si>
  <si>
    <t>19ZPD10-0063</t>
  </si>
  <si>
    <t>OBEC STRAČOV</t>
  </si>
  <si>
    <t>Stračov - těžba a přiblížení kůrovcových sromů I.</t>
  </si>
  <si>
    <t>19ZPD10-0064</t>
  </si>
  <si>
    <t>Oplocení listnaté výsatby</t>
  </si>
  <si>
    <t>19ZPD10-0066</t>
  </si>
  <si>
    <t>NejLes s.r.o., Pecka</t>
  </si>
  <si>
    <t>19ZPD10-0067</t>
  </si>
  <si>
    <t>19ZPD10-0075</t>
  </si>
  <si>
    <t>OBEC BRZICE</t>
  </si>
  <si>
    <t>19ZPD10-0082</t>
  </si>
  <si>
    <t xml:space="preserve">Obec Libuň </t>
  </si>
  <si>
    <t>19ZPD10-0083</t>
  </si>
  <si>
    <t>Kůrovec obecní les Horní Kalná</t>
  </si>
  <si>
    <t>19ZPD10-0086</t>
  </si>
  <si>
    <t>OBEC DOBŘANY</t>
  </si>
  <si>
    <t>Oplocení Dobřany</t>
  </si>
  <si>
    <t>19ZPD10-0090</t>
  </si>
  <si>
    <t>Asanace kůrovce 2019 Fáze I.</t>
  </si>
  <si>
    <t>19ZPD10-0091</t>
  </si>
  <si>
    <t>Mervart Tomáš, Nové Město n. M.</t>
  </si>
  <si>
    <t>Těžba, přiblížení a asanace kůrovcových stromů a stavba oplocení po kůrovcové kalamitě.</t>
  </si>
  <si>
    <t>19ZPD10-0092</t>
  </si>
  <si>
    <t>Rudolfová Hana, Velká Jesenice</t>
  </si>
  <si>
    <t>oplocení holiny</t>
  </si>
  <si>
    <t>19ZPD10-0093</t>
  </si>
  <si>
    <t>Škoda Jiří, Trutnov</t>
  </si>
  <si>
    <t>19ZPD10-0094</t>
  </si>
  <si>
    <t>Kočnar Vít, Náchod</t>
  </si>
  <si>
    <t>19ZPD10-0095</t>
  </si>
  <si>
    <t>Nejedlý Michal, Olešnice v Orlických horách</t>
  </si>
  <si>
    <t>19ZPD10-0096</t>
  </si>
  <si>
    <t>Gernat Stanislav, Horní Brusnice</t>
  </si>
  <si>
    <t>19ZPD10-0097</t>
  </si>
  <si>
    <t>Kalhous Lubomír, Rožnov</t>
  </si>
  <si>
    <t>19ZPD10-0099</t>
  </si>
  <si>
    <t>Zadrobílek Jiří, Hradec Králové</t>
  </si>
  <si>
    <t>19ZPD10-0100</t>
  </si>
  <si>
    <t>Koukol Michal, Praha</t>
  </si>
  <si>
    <t>Obnova lesa po nutné kůrovcové těžbě</t>
  </si>
  <si>
    <t>19ZPD10-0101</t>
  </si>
  <si>
    <t>Šimerdová Zdeňka, Staré Hradiště</t>
  </si>
  <si>
    <t>19ZPD10-0102</t>
  </si>
  <si>
    <t>Janeček Michal, Voděrady</t>
  </si>
  <si>
    <t>Podpora likvidace kůrovce u malých vlastníků lesů</t>
  </si>
  <si>
    <t>19ZPD10-0104</t>
  </si>
  <si>
    <t>Mervart Jan, Dobruška</t>
  </si>
  <si>
    <t>oplocení holiny po kůrovcové těžbě</t>
  </si>
  <si>
    <t>19ZPD10-0105</t>
  </si>
  <si>
    <t>Podhajský Jiří, Jičín</t>
  </si>
  <si>
    <t>Asanace kůrovcového dříví - Horní Nová Ves 699/3</t>
  </si>
  <si>
    <t>19ZPD10-0106</t>
  </si>
  <si>
    <t>Kupka Jan, Dobruška</t>
  </si>
  <si>
    <t>Oplocení Chřiby</t>
  </si>
  <si>
    <t>19ZPD10-0107</t>
  </si>
  <si>
    <t>Tomasová Izabela, Ohnišov</t>
  </si>
  <si>
    <t>Oplocení Šediviny</t>
  </si>
  <si>
    <t>19ZPD10-0108</t>
  </si>
  <si>
    <t>Čermák Jan, České Budějovice</t>
  </si>
  <si>
    <t>19ZPD10-0109</t>
  </si>
  <si>
    <t>MyFlat Property, s.r.o., IČO 251 12 724</t>
  </si>
  <si>
    <t>19ZPD10-0110</t>
  </si>
  <si>
    <t>Fleček Bohuslav, Bílá Třemešná</t>
  </si>
  <si>
    <t>19ZPD10-0111</t>
  </si>
  <si>
    <t>Dudek Jan, Slatina nad Úpou</t>
  </si>
  <si>
    <t>19ZPD10-0112</t>
  </si>
  <si>
    <t>Mauerová Iva, Náchod</t>
  </si>
  <si>
    <t>19ZPD10-0113</t>
  </si>
  <si>
    <t>Cvikýř Boleslav, Nové Město nad Metují</t>
  </si>
  <si>
    <t>19ZPD10-0114</t>
  </si>
  <si>
    <t>Vítova Věra, Trutnov</t>
  </si>
  <si>
    <t>Kůrovcová těžba-KÚ Dolní Kalná</t>
  </si>
  <si>
    <t>19ZPD10-0115</t>
  </si>
  <si>
    <t>Dufek Libor, Třebihošť</t>
  </si>
  <si>
    <t>19ZPD10-0116</t>
  </si>
  <si>
    <t>Pozděna Josef, Náchod</t>
  </si>
  <si>
    <t>Těžba a přiblížení stromů napadených kůrovci, chemická asanace. Stavba oplocenky po kůrovci.</t>
  </si>
  <si>
    <t>19ZPD10-0117</t>
  </si>
  <si>
    <t>Šklíba Josef, Kostelec nad Orlicí</t>
  </si>
  <si>
    <t>19ZPD10-0118</t>
  </si>
  <si>
    <t>Čepelka Oldřich, Čestice</t>
  </si>
  <si>
    <t>19ZPD10-0119</t>
  </si>
  <si>
    <t>Vališka Vladislav, Horní Kalná</t>
  </si>
  <si>
    <t>Těžba kůrovcového dříví</t>
  </si>
  <si>
    <t>19ZPD10-0120</t>
  </si>
  <si>
    <t>Macháčková Jiřina, Dvůr Králové nad Labem</t>
  </si>
  <si>
    <t>Zpracování kůrovcové kalamity</t>
  </si>
  <si>
    <t>19ZPD10-0121</t>
  </si>
  <si>
    <t>Bušek Martin, Libošovice</t>
  </si>
  <si>
    <t>Těžba a asanace kůrovcového dřeva II.</t>
  </si>
  <si>
    <t>19ZPD10-0122</t>
  </si>
  <si>
    <t>Jarolímek Vít, Bílá Třemešná</t>
  </si>
  <si>
    <t>19ZPD10-0123</t>
  </si>
  <si>
    <t>Šulc Ivo, Machov</t>
  </si>
  <si>
    <t>19ZPD10-0124</t>
  </si>
  <si>
    <t>Martinek Josef, Synkov - Slemeno</t>
  </si>
  <si>
    <t>19ZPD10-0126</t>
  </si>
  <si>
    <t>Moravec David, Val</t>
  </si>
  <si>
    <t>19ZPD10-0127</t>
  </si>
  <si>
    <t>Voborník Jan, Bohuslavice</t>
  </si>
  <si>
    <t>Oplocenka Tuří</t>
  </si>
  <si>
    <t>19ZPD10-0128</t>
  </si>
  <si>
    <t>Litoš Michal, Náchod</t>
  </si>
  <si>
    <t>19ZPD10-0129</t>
  </si>
  <si>
    <t>Tláskal Vladimír, Slavětín nd Metují</t>
  </si>
  <si>
    <t>těžba a asanace kůrovcového dříví a oplocení holin po kůrovci</t>
  </si>
  <si>
    <t>19ZPD10-0130</t>
  </si>
  <si>
    <t>Josef Školník, IČO 70891800</t>
  </si>
  <si>
    <t>Žádost o dotaci na těžbu a asanaci kůrovcem napadeného dřeva</t>
  </si>
  <si>
    <t>19ZPD10-0131</t>
  </si>
  <si>
    <t>Fišerová Tereza, Synkov-Slemeno</t>
  </si>
  <si>
    <t>Podpora likvidace kůrovce u malých vlastníků lesa</t>
  </si>
  <si>
    <t>19ZPD10-0134</t>
  </si>
  <si>
    <t>Hanel Jaroslav, Brzice</t>
  </si>
  <si>
    <t>19ZPD10-0135</t>
  </si>
  <si>
    <t>Hanel Stanislav, Brzice</t>
  </si>
  <si>
    <t>19ZPD10-0136</t>
  </si>
  <si>
    <t>19ZPD10-0137</t>
  </si>
  <si>
    <t>Sedláček Miroslav, Zábrodí</t>
  </si>
  <si>
    <t>19ZPD10-0138</t>
  </si>
  <si>
    <t>Pohořský Jiří, Libčany</t>
  </si>
  <si>
    <t>těžba a asanace kůrovcem napadeného SM dříví</t>
  </si>
  <si>
    <t>19ZPD10-0139</t>
  </si>
  <si>
    <t>Charvátová Věra, Lukavec u Hořic</t>
  </si>
  <si>
    <t>19ZPD10-0140</t>
  </si>
  <si>
    <t>Čepelka Ladislav, Val</t>
  </si>
  <si>
    <t>Asanace kůrovcového smrkového dříví Val-Cepelka</t>
  </si>
  <si>
    <t>19ZPD10-0141</t>
  </si>
  <si>
    <t>Kalenský Jan, Klášterská Lhota</t>
  </si>
  <si>
    <t>Těžba kůrovcových stromů - Slemeno</t>
  </si>
  <si>
    <t>19ZPD10-0143</t>
  </si>
  <si>
    <t>Thér Tomáš, Police nad Metují</t>
  </si>
  <si>
    <t>19ZPD10-0144</t>
  </si>
  <si>
    <t>19ZPD10-0145</t>
  </si>
  <si>
    <t>Zahradník Jiří, Nová Paka</t>
  </si>
  <si>
    <t>19ZPD10-0146</t>
  </si>
  <si>
    <t>Louda Miroslav, Hradec Králové</t>
  </si>
  <si>
    <t>Výstavba oplocenky po kůrovcové kalamitě</t>
  </si>
  <si>
    <t>19ZPD10-0147</t>
  </si>
  <si>
    <t>Miloš Hanzlík, IČO 43141072</t>
  </si>
  <si>
    <t>19ZPD10-0148</t>
  </si>
  <si>
    <t>Mihulkova Martina, Slatina nad Zdobnicí</t>
  </si>
  <si>
    <t>Podpora hospodaření v lesích - asanace kůrovcového dříví</t>
  </si>
  <si>
    <t>19ZPD10-0149</t>
  </si>
  <si>
    <t>Matouš Jan, Vysokov</t>
  </si>
  <si>
    <t>Kůrovec na LHC Matouš Tutleky 2019</t>
  </si>
  <si>
    <t>19ZPD10-0150</t>
  </si>
  <si>
    <t>Kůrovec na LHC Matouš Markoušovice 2019</t>
  </si>
  <si>
    <t>19ZPD10-0151</t>
  </si>
  <si>
    <t>Kůrovec + Oplocení na LHC Matouš Ćervený Kostelec 2019</t>
  </si>
  <si>
    <t>19ZPD10-0153</t>
  </si>
  <si>
    <t>Zajícová Iva, Dvůr Králové nad Labem</t>
  </si>
  <si>
    <t>19ZPD10-0154</t>
  </si>
  <si>
    <t>Vaněk Václav, Semechnice</t>
  </si>
  <si>
    <t>19ZPD10</t>
  </si>
  <si>
    <t>19ZPD10-0155</t>
  </si>
  <si>
    <t>Voltrová Markéta, Šestajovice</t>
  </si>
  <si>
    <t>19ZPD10-0156</t>
  </si>
  <si>
    <t>BOŘEK Jaroslav, Rychnov Nad Kněžnou</t>
  </si>
  <si>
    <t>Asanace kůrovcového dříví - Bořek</t>
  </si>
  <si>
    <t>19ZPD10-0157</t>
  </si>
  <si>
    <t>Otčenášek Josef, Voděrady</t>
  </si>
  <si>
    <t>19ZPD10-0158</t>
  </si>
  <si>
    <t>Bělobrádková MUDr. Eva, Opočno</t>
  </si>
  <si>
    <t>19ZPD10-0159</t>
  </si>
  <si>
    <t>Ambrož Jiří, Val</t>
  </si>
  <si>
    <t>19ZPD10-0160</t>
  </si>
  <si>
    <t>Marešová Kateřina, Nový Hrádek</t>
  </si>
  <si>
    <t>Asanace kůrovcových stromů Krčín</t>
  </si>
  <si>
    <t>19ZPD10-0161</t>
  </si>
  <si>
    <t>Přibyl Josef, Nový Hrádek</t>
  </si>
  <si>
    <t>těžba kůrovcových stromů v mlazinách N.Hrádek</t>
  </si>
  <si>
    <t>19ZPD10-0162</t>
  </si>
  <si>
    <t>Novotný Václav, Podbřezí</t>
  </si>
  <si>
    <t>Těžba kůrovec Rovné</t>
  </si>
  <si>
    <t>19ZPD10-0163</t>
  </si>
  <si>
    <t>Javorský Lukáš, Kounov</t>
  </si>
  <si>
    <t>Oplocení Kounov</t>
  </si>
  <si>
    <t>19ZPD10-0165</t>
  </si>
  <si>
    <t>Vaňková Jitka, Libel</t>
  </si>
  <si>
    <t>Pokácení kůrovcem napadených stromů a jejich asanace</t>
  </si>
  <si>
    <t>19ZPD10-0166</t>
  </si>
  <si>
    <t>Krásný Otakar, Bačetín</t>
  </si>
  <si>
    <t>oplocení na Polomu</t>
  </si>
  <si>
    <t>19ZPD10-0167</t>
  </si>
  <si>
    <t>Spolek majitelů lesa Rašín, z.s., IČO 60114240</t>
  </si>
  <si>
    <t>Podpora hospodaření v lesích-asanace kůrovcového dříví (20ZPD10)</t>
  </si>
  <si>
    <t>19ZPD10-0168</t>
  </si>
  <si>
    <t>Blažek Petr, Trutnov</t>
  </si>
  <si>
    <t>19ZPD10-0169</t>
  </si>
  <si>
    <t>Sršeň Miroslav, Rychnov nad Kněžnou</t>
  </si>
  <si>
    <t>19ZPD10-0170</t>
  </si>
  <si>
    <t>Podporu likvidace kůrovce u malých vlastníků lesů 2</t>
  </si>
  <si>
    <t>19ZPD10-0171</t>
  </si>
  <si>
    <t>Koblása Milan, Synkov-Slemeno</t>
  </si>
  <si>
    <t>19ZPD10-0172</t>
  </si>
  <si>
    <t>Zima Jiří, Vysoká Srbská</t>
  </si>
  <si>
    <t>Těžba a přiblížení kůrovcových stromů se současně provedenou asanací</t>
  </si>
  <si>
    <t>19ZPD10-0173</t>
  </si>
  <si>
    <t>Dohnálek Miloš, Hřibojedy</t>
  </si>
  <si>
    <t>19ZPD10-0174</t>
  </si>
  <si>
    <t>Stanislav Nypl, IČO 04032314</t>
  </si>
  <si>
    <t>Likvidace kůrovce - Stará Paka</t>
  </si>
  <si>
    <t>19ZPD10-0175</t>
  </si>
  <si>
    <t>Čeřovská Blažena, Pecka</t>
  </si>
  <si>
    <t>asanace kůrovcového dřeva</t>
  </si>
  <si>
    <t>19ZPD10-0176</t>
  </si>
  <si>
    <t>Pech František, Stará Paka</t>
  </si>
  <si>
    <t>les - kůrovcová kalamita ve Staré Pace</t>
  </si>
  <si>
    <t>19ZPD10-0177</t>
  </si>
  <si>
    <t>Ringelová Daniela, Česká Skalice</t>
  </si>
  <si>
    <t>19ZPD10-0178</t>
  </si>
  <si>
    <t>Štefek Jaroslav, Synkov-Slemeno</t>
  </si>
  <si>
    <t>Těžba kůrovcového dřeva v k.ú. Slemeno u Rychnova nad Kněžnou</t>
  </si>
  <si>
    <t>19ZPD10-0179</t>
  </si>
  <si>
    <t>Dufková Vlasta, Nový Hrádek</t>
  </si>
  <si>
    <t>oplocení Dufková</t>
  </si>
  <si>
    <t>19ZPD10-0182</t>
  </si>
  <si>
    <t>Martinek Vladimír, Kostelec nad Orlicí</t>
  </si>
  <si>
    <t>těžba, asanace, odkornění Martínek</t>
  </si>
  <si>
    <t>19ZPD10-0184</t>
  </si>
  <si>
    <t>Kapras Josef, Praha</t>
  </si>
  <si>
    <t>Těžba a přiblížení stromů napadených kalamitním hmyzím škůdcem</t>
  </si>
  <si>
    <t>19ZPD10-0185</t>
  </si>
  <si>
    <t>Čtvrtečka Martin, Velké Petrovice</t>
  </si>
  <si>
    <t>těžba, asanace, oplocení Sněžné</t>
  </si>
  <si>
    <t>19ZPD10-0186</t>
  </si>
  <si>
    <t>Bejr Jan, Libňatov</t>
  </si>
  <si>
    <t>Obnova lesa v Libňatově</t>
  </si>
  <si>
    <t>19ZPD10-0187</t>
  </si>
  <si>
    <t>Vlček Josef, Hořičky</t>
  </si>
  <si>
    <t>19ZPD10-0188</t>
  </si>
  <si>
    <t>Jiří Kokeš, Rtyně v Podkrkonoší</t>
  </si>
  <si>
    <t>Asanace kůrovce</t>
  </si>
  <si>
    <t>19ZPD10-0189</t>
  </si>
  <si>
    <t>Těžba, přiblížení a asanace kůrovcového dřeva</t>
  </si>
  <si>
    <t>19ZPD10-0190</t>
  </si>
  <si>
    <t>19ZPD10-0191</t>
  </si>
  <si>
    <t>Špetlová Ludmila, Velké Svatoňovice</t>
  </si>
  <si>
    <t>Kůrovec Špetlová</t>
  </si>
  <si>
    <t>19ZPD10-0192</t>
  </si>
  <si>
    <t>Bláhová Hana, Nové Město nad Metují</t>
  </si>
  <si>
    <t>Těžba, přiblížení a asanace kůrovcových stromů</t>
  </si>
  <si>
    <t>19ZPD10-0193</t>
  </si>
  <si>
    <t>Podpora hospodaření v lesích ,asanace kůrovcového dříví</t>
  </si>
  <si>
    <t>19ZPD10-0194</t>
  </si>
  <si>
    <t>Sádlo Radomír, Holín</t>
  </si>
  <si>
    <t>Vykácení napadených smrků a jejich odvoz</t>
  </si>
  <si>
    <t>19ZPD10-0197</t>
  </si>
  <si>
    <t>Bernat Jiří, Samšina</t>
  </si>
  <si>
    <t>Podpora hospodaření v lesích - asanace kůrovcového dříví -19ZPD10</t>
  </si>
  <si>
    <t>19ZPD10-0198</t>
  </si>
  <si>
    <t>Josef Řezníček, IČO 43463762</t>
  </si>
  <si>
    <t>19ZPD10-0199</t>
  </si>
  <si>
    <t>Milan Horák IČO 43465307</t>
  </si>
  <si>
    <t>Likvidace kůrovce na lesním pozemku v Havlovicích</t>
  </si>
  <si>
    <t>19ZPD10-0200</t>
  </si>
  <si>
    <t>Hartman Jiří, Česká Skalice</t>
  </si>
  <si>
    <t>Těžba a asanace kůrovcového dřeva Dlouhé</t>
  </si>
  <si>
    <t>19ZPD10-0201</t>
  </si>
  <si>
    <t>Vašák Karel, Dvůr Králové nad Labem</t>
  </si>
  <si>
    <t>19ZPD10-0202</t>
  </si>
  <si>
    <t>Horáková Milena, Havlovice</t>
  </si>
  <si>
    <t>19ZPD10-0203</t>
  </si>
  <si>
    <t>Matěna Jiří, Havlovice</t>
  </si>
  <si>
    <t>Stavba oplocenky v porostu 117K3d, 117K5d</t>
  </si>
  <si>
    <t>19ZPD10-0204</t>
  </si>
  <si>
    <t>Kuhn-Gaber Walter, Hostinné</t>
  </si>
  <si>
    <t>Podpora hospodaření v lesích – asanace kůrovcového dříví</t>
  </si>
  <si>
    <t>19ZPD10-0210</t>
  </si>
  <si>
    <t>Dědek Miroslav, Horní Kalná</t>
  </si>
  <si>
    <t>Těžba a přiblížení kůrovcových stromů</t>
  </si>
  <si>
    <t>19ZPD10-0132</t>
  </si>
  <si>
    <t>Obec Samšina</t>
  </si>
  <si>
    <t>Odstranění kůrovcového dříví a výstavba oplocenky</t>
  </si>
  <si>
    <t>19ZPD10-0133</t>
  </si>
  <si>
    <t>Podpora hospodaření v lesích - asanace kůrovcového dříví - 19ZPD10</t>
  </si>
  <si>
    <t>19ZPD10-0142</t>
  </si>
  <si>
    <t>Stavba oplocenek, asanace a težba kůrovcové hmoty</t>
  </si>
  <si>
    <t>19ZPD10-0152</t>
  </si>
  <si>
    <t>OBEC STANOVICE</t>
  </si>
  <si>
    <t>Asanace lýkožrouta Stanovice</t>
  </si>
  <si>
    <t>19ZPD10-0164</t>
  </si>
  <si>
    <t>Asanace kůrovcových stromů Nový Hrádek</t>
  </si>
  <si>
    <t>19ZPD10-0180</t>
  </si>
  <si>
    <t>Město Rtyně v Podkrkonoší</t>
  </si>
  <si>
    <t>19ZPD10-0181</t>
  </si>
  <si>
    <t>OBEC VAL</t>
  </si>
  <si>
    <t>Těžba a přiblížení kůrovcových stromů odrůd smrku s následnou asanací postřikem Alfametrin</t>
  </si>
  <si>
    <t>19ZPD10-0183</t>
  </si>
  <si>
    <t>Výstavba nových oplocenek po kůrovcové kalamitě</t>
  </si>
  <si>
    <t>19ZPD10-0195</t>
  </si>
  <si>
    <t>19ZPD10-0196</t>
  </si>
  <si>
    <t>Těžba, přiblížení a asanace kůrovcového dříví.</t>
  </si>
  <si>
    <t>19ZPD10-0205</t>
  </si>
  <si>
    <t>Obec Bílý Újezd</t>
  </si>
  <si>
    <t>Asanace kůrovcového dříví v obci Bílý Újezd</t>
  </si>
  <si>
    <t>19ZPD10-0206</t>
  </si>
  <si>
    <t>Kůrovcové dříví - Jetřichov</t>
  </si>
  <si>
    <t>19ZPD10-0207</t>
  </si>
  <si>
    <t>Likvidace kůrovcového dřeva v Javořích horách</t>
  </si>
  <si>
    <t>19ZPD10-0208</t>
  </si>
  <si>
    <t>19ZPD10-0209</t>
  </si>
  <si>
    <t>OBEC LIBEL</t>
  </si>
  <si>
    <t>Těžba a asanace dřeva napadeného kůrovcem</t>
  </si>
  <si>
    <t>19ZPD10-0211</t>
  </si>
  <si>
    <t>Obec Maršov u Úpice</t>
  </si>
  <si>
    <t>Asanace kůrovcové hmoty na lesních pozemcích obce</t>
  </si>
  <si>
    <t>19ZPD10-0001</t>
  </si>
  <si>
    <t>Říha Ladislav</t>
  </si>
  <si>
    <t>19ZPD10-0002</t>
  </si>
  <si>
    <t>Kareš Jiří</t>
  </si>
  <si>
    <t>19ZPD10-0003</t>
  </si>
  <si>
    <t>Peterová Jarmila</t>
  </si>
  <si>
    <t>19ZPD10-0004</t>
  </si>
  <si>
    <t>Kalhous Rudolf</t>
  </si>
  <si>
    <t>Monitoring zdravotního stavu včelstev, odborné vzdělávání chovatelů včel a obnova úlů v okr. NA</t>
  </si>
  <si>
    <t>Český svaz včelařů, z.s., okres.  organizace Hradec Králové</t>
  </si>
  <si>
    <t>Přehled o čerpání vlastních prostředků kraje na krajské dotační programy 
v r. 2019</t>
  </si>
  <si>
    <t>19SMR05 Mezinárodní spolupráce dětí a mládeže</t>
  </si>
  <si>
    <t>Název žadatele</t>
  </si>
  <si>
    <t>Schváleno v Kč</t>
  </si>
  <si>
    <t>19SMR05-0001</t>
  </si>
  <si>
    <t>19SMR05-0002</t>
  </si>
  <si>
    <t>Expedice Švýcarsko</t>
  </si>
  <si>
    <t>19SMR05-0003</t>
  </si>
  <si>
    <t>Základní škola Nové Město n. M., Komenského 15</t>
  </si>
  <si>
    <t>Voda v krajině a jak s ní hospodaří naši krajané</t>
  </si>
  <si>
    <t>19SMR05-0004</t>
  </si>
  <si>
    <t>Týdenní žákovský pobyt v Německu 2019</t>
  </si>
  <si>
    <t>19SMR05-0005</t>
  </si>
  <si>
    <t>Podpora dopravy krajské výpravy na Intercamp 2019 – bus 1</t>
  </si>
  <si>
    <t>19SMR05-0006</t>
  </si>
  <si>
    <t>Junák - český skaut, Královéhradecký kraj, z. s.</t>
  </si>
  <si>
    <t>19SMR05-0007</t>
  </si>
  <si>
    <t>Poznejme se navzájem 2019</t>
  </si>
  <si>
    <t>19SMR05-0008</t>
  </si>
  <si>
    <t>Junák - český skaut, středisko Želivák Hradec Králové, z. s.</t>
  </si>
  <si>
    <t>Mezinárodní tábor skautů z Hradce Králové a Ulmu</t>
  </si>
  <si>
    <t>19SMR05-0009</t>
  </si>
  <si>
    <t>Junák - český skaut, středisko Černého havrana Chlumec nad Cidlinou, z. s.</t>
  </si>
  <si>
    <t>Podpora dopravy krajské výpravy na Intercamp 2019 – bus 2</t>
  </si>
  <si>
    <t>19SMR05-0010</t>
  </si>
  <si>
    <t>English Camp Trutnov 2019</t>
  </si>
  <si>
    <t>19SMR05-0011</t>
  </si>
  <si>
    <t>Účast na mezinárodním folklorním festivalu v Maďarsku</t>
  </si>
  <si>
    <t>19SMR05-0012</t>
  </si>
  <si>
    <t>Kurswoche 2019</t>
  </si>
  <si>
    <t>19SMR05-0013</t>
  </si>
  <si>
    <t>BONI PUERI - základní umělecká škola, Hradec Králové</t>
  </si>
  <si>
    <t>Koncertní zájezd Boni pueri do Chorvatska</t>
  </si>
  <si>
    <t>19SMR05-0014</t>
  </si>
  <si>
    <t>Do Holandska za poznáním</t>
  </si>
  <si>
    <t>19SMR05-0015</t>
  </si>
  <si>
    <t>Bonifác bez hranic 2019</t>
  </si>
  <si>
    <t>19SMR05-0016</t>
  </si>
  <si>
    <t>Česko-slovenské setkání aktivních mladých lidí (Náchod - Stará Ľubovňa)</t>
  </si>
  <si>
    <t>19SMR08-0005</t>
  </si>
  <si>
    <t>Junák - český skaut, středisko Střela Stěžery, z. s.</t>
  </si>
  <si>
    <t>Rekonstrukce skautské klubovny - okna + podlaha + omítky</t>
  </si>
  <si>
    <t>19SMR08-0006</t>
  </si>
  <si>
    <t>Pionýr, z. s. - Pionýrská skupina Podskalák</t>
  </si>
  <si>
    <t>Dokončení rekonstrukce klubovny</t>
  </si>
  <si>
    <t>19SMR08-0009</t>
  </si>
  <si>
    <t>Řešení havarijního stavu venkovního schodiště</t>
  </si>
  <si>
    <t>19SMR08-0012</t>
  </si>
  <si>
    <t>Junák - český skaut, středisko Hraničář Trutnov, z. s.</t>
  </si>
  <si>
    <t>nová střecha na hájence</t>
  </si>
  <si>
    <t>19SMR08-0013</t>
  </si>
  <si>
    <t>Modernizace kuchyně v Ekologickém centru Keithe Morrise - 1. etapa</t>
  </si>
  <si>
    <t>19SMR08-0014</t>
  </si>
  <si>
    <t>Rekonstrukce střechy, dokončení podlahy a komín</t>
  </si>
  <si>
    <t>19SMR08-0019</t>
  </si>
  <si>
    <t>Rekonstrukce kuchyně a jídelny na letní táborové základně Hvězdička - 2. etapa</t>
  </si>
  <si>
    <t>19SMR08-0021</t>
  </si>
  <si>
    <t>Oprava nevyhovujícího a havarijního stavu konstrukce střechy</t>
  </si>
  <si>
    <t>19SMRU1 Volnočasové aktivity pro děti a mládež</t>
  </si>
  <si>
    <t>19SMRU1-0001</t>
  </si>
  <si>
    <t>Spolek rodičů a přátel zdravotně postižených dětí Daneta</t>
  </si>
  <si>
    <t>Terapie uměním pro zdravotně postižené</t>
  </si>
  <si>
    <t>19SMRU1-0002</t>
  </si>
  <si>
    <t>Interview s velrybou</t>
  </si>
  <si>
    <t>19SMRU1-0003</t>
  </si>
  <si>
    <t>Okresní sdružení hasičů Náchod - Podpora činnosti práce s mládeží, údržba a obnova MTZ,vzdělávání vedoucích kolektivů MH</t>
  </si>
  <si>
    <t>19SMRU1-0004</t>
  </si>
  <si>
    <t>SH ČMS - Sbor dobrovolných hasičů Běloves</t>
  </si>
  <si>
    <t>19SMRU1-0010</t>
  </si>
  <si>
    <t>S Petrlenkou baví svět</t>
  </si>
  <si>
    <t>19SMRU1-0013</t>
  </si>
  <si>
    <t>Provoz skautského střediska Rybárny a tábory 2019</t>
  </si>
  <si>
    <t>19SMRU1-0014</t>
  </si>
  <si>
    <t>BYDLA</t>
  </si>
  <si>
    <t>19SMRU1-0015</t>
  </si>
  <si>
    <t>Dům dětí a mládeže, Nový Bydžov</t>
  </si>
  <si>
    <t>Letní tábor Plátěnka</t>
  </si>
  <si>
    <t>19SMRU1-0016</t>
  </si>
  <si>
    <t>Podpora činnosti Junák - český skaut, středisko Náchod, z.s. v roce 2019</t>
  </si>
  <si>
    <t>19SMRU1-0018</t>
  </si>
  <si>
    <t>Asociace turistických oddílů mládeže ČR, TOM 1722 Pěšinky a Ostříži</t>
  </si>
  <si>
    <t>Strom života</t>
  </si>
  <si>
    <t>19SMRU1-0020</t>
  </si>
  <si>
    <t>19SMRU1-0027</t>
  </si>
  <si>
    <t>Zábava i poučení v Ráji</t>
  </si>
  <si>
    <t>19SMRU1-0029</t>
  </si>
  <si>
    <t>Diecézní setkání mládeže</t>
  </si>
  <si>
    <t>19SMRU1-0033</t>
  </si>
  <si>
    <t>Zajištění celoroční činnosti kolektivu mladých hasičů, údržby, opravy a pořízení materiálně-technického vybavení</t>
  </si>
  <si>
    <t>19SMRU1-0034</t>
  </si>
  <si>
    <t>Život je jako na houpačce</t>
  </si>
  <si>
    <t>19SMRU1-0036</t>
  </si>
  <si>
    <t>Pionýři v akci 2019</t>
  </si>
  <si>
    <t>19SMRU1-0037</t>
  </si>
  <si>
    <t>SH ČMS - Sbor dobrovolných hasičů Ledce</t>
  </si>
  <si>
    <t>Činnost mladých hasičů SH ČMS - SDH Ledce v roce 2019</t>
  </si>
  <si>
    <t>19SMRU1-0040</t>
  </si>
  <si>
    <t>Provozní náklady junáckého střediska Dobráček Hostinné</t>
  </si>
  <si>
    <t>19SMRU1-0041</t>
  </si>
  <si>
    <t>Letní tábor JITRO 2019</t>
  </si>
  <si>
    <t>19SMRU1-0042</t>
  </si>
  <si>
    <t>19SMRU1-0044</t>
  </si>
  <si>
    <t>Pojďme s dětmi do přírody</t>
  </si>
  <si>
    <t>19SMRU1-0045</t>
  </si>
  <si>
    <t>Tvořivé dílny v Muzeu papírových modelů 2019</t>
  </si>
  <si>
    <t>19SMRU1-0046</t>
  </si>
  <si>
    <t>Stanové plachty pro táboření skautů na Želivce</t>
  </si>
  <si>
    <t>19SMRU1-0047</t>
  </si>
  <si>
    <t>Celoroční činnost pionýrské skupiny Přátelství Jaroměř</t>
  </si>
  <si>
    <t>19SMRU1-0049</t>
  </si>
  <si>
    <t>Mensa České republiky</t>
  </si>
  <si>
    <t>Logická olympiáda 2019 - Královéhradecký kraj</t>
  </si>
  <si>
    <t>19SMRU1-0050</t>
  </si>
  <si>
    <t>Obnova a údržba MTZ  a letní tábor Pionýrské skupiny Za Vodou 2019</t>
  </si>
  <si>
    <t>19SMRU1-0051</t>
  </si>
  <si>
    <t>Volnočasové aktivity pro děti a mládež  - účel 2 Akce pro děti a mládež a účel 3 Táborová činnost</t>
  </si>
  <si>
    <t>19SMRU1-0052</t>
  </si>
  <si>
    <t>Agora CE o.p.s.</t>
  </si>
  <si>
    <t>Studentská Agora</t>
  </si>
  <si>
    <t>19SMRU1-0053</t>
  </si>
  <si>
    <t>SH ČMS - Sbor dobrovolných hasičů Rájec</t>
  </si>
  <si>
    <t>Zajištění celoroční činnosti kolektivu mladých hasičů SDH Rájec</t>
  </si>
  <si>
    <t>19SMRU1-0055</t>
  </si>
  <si>
    <t>Tábory pod Boušínem</t>
  </si>
  <si>
    <t>19SMRU1-0056</t>
  </si>
  <si>
    <t>CrossAir, z.s.</t>
  </si>
  <si>
    <t>Rozvoj celoroční činnosti sportovního airsoftového spolku</t>
  </si>
  <si>
    <t>19SMRU1-0057</t>
  </si>
  <si>
    <t>Greenhorns - Svobodný oddíl</t>
  </si>
  <si>
    <t>Podpoření  dětského TÁBORNICKÉHO ODDÍLU GREENHORNS.</t>
  </si>
  <si>
    <t>19SMRU1-0058</t>
  </si>
  <si>
    <t>O krok blíž přírodě</t>
  </si>
  <si>
    <t>19SMRU1-0059</t>
  </si>
  <si>
    <t>Eldorádo, středisko Náchod - 2019</t>
  </si>
  <si>
    <t>19SMRU1-0060</t>
  </si>
  <si>
    <t>Celoroční provoz skautského střediska v Kostelci nad Orlicí</t>
  </si>
  <si>
    <t>19SMRU1-0062</t>
  </si>
  <si>
    <t>CELOROČNÍ PRÁCE S DĚTMI A MLÁDEŽÍ TIMEDANCE 2019</t>
  </si>
  <si>
    <t>19SMRU1-0066</t>
  </si>
  <si>
    <t>Mladí hasiči Velká Bukovina 2019</t>
  </si>
  <si>
    <t>19SMRU1-0068</t>
  </si>
  <si>
    <t xml:space="preserve">Středisko volného času Déčko, Náchod, Zámecká </t>
  </si>
  <si>
    <t>Dětem a mládeži- soubor tradičních akcí a vzdělávání</t>
  </si>
  <si>
    <t>19SMRU1-0069</t>
  </si>
  <si>
    <t>19SMRU1-0070</t>
  </si>
  <si>
    <t>Podpora celoroční činnosti skautského střediska K. Šimka</t>
  </si>
  <si>
    <t>19SMRU1-0072</t>
  </si>
  <si>
    <t xml:space="preserve">Tábory Domu dětí a mládeže v Chlumci n. C. </t>
  </si>
  <si>
    <t>19SMRU1-0073</t>
  </si>
  <si>
    <t>Provozní náklady kluboven střediska Hraničář</t>
  </si>
  <si>
    <t>19SMRU1-0074</t>
  </si>
  <si>
    <t>BoGi, z. s.</t>
  </si>
  <si>
    <t>Dětský klub s angličtinou a letní příměstské tábory s angličtinou a sportem</t>
  </si>
  <si>
    <t>19SMRU1-0075</t>
  </si>
  <si>
    <t>Hrátky se zvířátky</t>
  </si>
  <si>
    <t>19SMRU1-0077</t>
  </si>
  <si>
    <t>Pro všechny 19</t>
  </si>
  <si>
    <t>19SMRU1-0079</t>
  </si>
  <si>
    <t>Letní tábor mladých hasičů 2019 a pořízení materiálu pro trénink a soutěže</t>
  </si>
  <si>
    <t>19SMRU1-0080</t>
  </si>
  <si>
    <t>Junák - český skaut, středisko Stetson Rychnov nad Kněžnou, z. s.</t>
  </si>
  <si>
    <t>Podpora celoroční a táborové činnosti skautského střediska Stetson Rychnov nad Kněžnou</t>
  </si>
  <si>
    <t>19SMRU1-0081</t>
  </si>
  <si>
    <t>Vješák - Stronger Together</t>
  </si>
  <si>
    <t>19SMRU1-0082</t>
  </si>
  <si>
    <t>Bonifác a jeho spousta dalších nápadů 2019</t>
  </si>
  <si>
    <t>19SMRU1-0084</t>
  </si>
  <si>
    <t>Rozvoj psychosociálních, tvůrčích a motorických dovedností dětí ve věku od 0 do 6 let</t>
  </si>
  <si>
    <t>19SMRU1-0085</t>
  </si>
  <si>
    <t>Český zálesák, z.s.</t>
  </si>
  <si>
    <t>Letní tábor Českého Zálesáka Ošerov 2019</t>
  </si>
  <si>
    <t>19SMRU1-0086</t>
  </si>
  <si>
    <t>19SMRU1-0088</t>
  </si>
  <si>
    <t>19SMRU1-0090</t>
  </si>
  <si>
    <t>Provoz klubovny a obnova táborového vybavení</t>
  </si>
  <si>
    <t>19SMRU1-0091</t>
  </si>
  <si>
    <t>19SMRU1-0093</t>
  </si>
  <si>
    <t>Junák - český skaut, středisko Brána Jičín, z. s.</t>
  </si>
  <si>
    <t>Skauti Jičín 2019</t>
  </si>
  <si>
    <t>19SMRU1-0094</t>
  </si>
  <si>
    <t>Podpora činnosti úseku mládeže - SHČMS - okres Trutnov</t>
  </si>
  <si>
    <t>19SMRU1-0095</t>
  </si>
  <si>
    <t>Rada dětí a mládeže Královéhradeckého kraje</t>
  </si>
  <si>
    <t>RVVZ 2019 - vzdělávací workshopy</t>
  </si>
  <si>
    <t>19SMRU1-0096</t>
  </si>
  <si>
    <t>DVA PILÍŘE 2019</t>
  </si>
  <si>
    <t>19SMRU1-0097</t>
  </si>
  <si>
    <t>PS Náchod 2019 - činnost oddílů, letní tábor</t>
  </si>
  <si>
    <t>19SMRU1-0099</t>
  </si>
  <si>
    <t>19SMRU1-0100</t>
  </si>
  <si>
    <t>Volnočasové aktivity pro děti a mládež - podpora činnosti a akce KSH KHK</t>
  </si>
  <si>
    <t>19SMRU1-0101</t>
  </si>
  <si>
    <t>Junák - český skaut, středisko Františka Barvíře Třebechovice p. O. , z. s.</t>
  </si>
  <si>
    <t>Výdaje na provoz a činnost 2019 / Tábor Orlické Záhoří 2019  - obnova materiálního vybavení</t>
  </si>
  <si>
    <t>19SMRU1-0102</t>
  </si>
  <si>
    <t>Vzdělávání vedoucích kolektivů Mladých hasičů</t>
  </si>
  <si>
    <t>19SMRU1-0103</t>
  </si>
  <si>
    <t>Křesťanské rodinné centrum Sedmikráska, z.s.</t>
  </si>
  <si>
    <t>19SMRU1-0107</t>
  </si>
  <si>
    <t>S námi je to Funny 2019</t>
  </si>
  <si>
    <t>19SMRU1-0108</t>
  </si>
  <si>
    <t>Kopidlenské žížalky, z. s.</t>
  </si>
  <si>
    <t>Žížalky se učí, hrají si a dovádějí</t>
  </si>
  <si>
    <t>19SMRU1-0109</t>
  </si>
  <si>
    <t>DUHA 2D -činnost, akce, tábory 2019</t>
  </si>
  <si>
    <t>19SMRU1-0111</t>
  </si>
  <si>
    <t>Já a kůň</t>
  </si>
  <si>
    <t>19SMRU1-0112</t>
  </si>
  <si>
    <t>Duha Modrá Střelka</t>
  </si>
  <si>
    <t>Modrá Střelka jede rokem 2019</t>
  </si>
  <si>
    <t>19SMRU1-0113</t>
  </si>
  <si>
    <t>Centrum pro rodinu Beránek, z.s.</t>
  </si>
  <si>
    <t>Volnočasové aktivity pro děti ze Všestar a okolí 2019</t>
  </si>
  <si>
    <t>19SMRU1-0116</t>
  </si>
  <si>
    <t>Taneční skupina Attitude Dvůr Králové nad Labem</t>
  </si>
  <si>
    <t>Celoroční činnost TS Attitude DKnL 2019</t>
  </si>
  <si>
    <t>19SMRU1-0117</t>
  </si>
  <si>
    <t>Rychnovský dětský sbor</t>
  </si>
  <si>
    <t>19CRG01 Úprava lyžařských běžeckých tras</t>
  </si>
  <si>
    <t>19CRG01-0001</t>
  </si>
  <si>
    <t>Úprava běžeckých tratí v okolí města Rokytnice v Orlických horách</t>
  </si>
  <si>
    <t>19CRG01-0002</t>
  </si>
  <si>
    <t>Úprava LBT v oblasti Orlického Záhoří a okolí 2019/2020</t>
  </si>
  <si>
    <t>19CRG01-0003</t>
  </si>
  <si>
    <t>Úprava lyžařských běžeckých tras v královéhradecké části Krkonoš 2019/2020</t>
  </si>
  <si>
    <t>19CRG01-0004</t>
  </si>
  <si>
    <t>Úprava LBT v oblasti Olešnice v Orlických horách 2019/2020</t>
  </si>
  <si>
    <t>19CRG01-0005</t>
  </si>
  <si>
    <t>Úprava lyžařských běžeckých tras pod Černou horou 2019/2020</t>
  </si>
  <si>
    <t>19CRG01-0006</t>
  </si>
  <si>
    <t>Úprava Podkrkonošských lyžařských běžeckých tras</t>
  </si>
  <si>
    <t>19CRG01-0008</t>
  </si>
  <si>
    <t>19CRG01-0009</t>
  </si>
  <si>
    <t>Úprava lyžařských běžeckých tras Trutnov 2019/2020</t>
  </si>
  <si>
    <t>19CRG01-0010</t>
  </si>
  <si>
    <t>Obec Malá Úpa</t>
  </si>
  <si>
    <t>Úprava zimních běžeckých tras v Malé Úpě</t>
  </si>
  <si>
    <t>19CRG01-0011</t>
  </si>
  <si>
    <t>Lyžařské běžecké tratě v Kladském pomezí</t>
  </si>
  <si>
    <t>19CRG04 Podpora činosti turistických informačních center</t>
  </si>
  <si>
    <t>19CRG04-0001</t>
  </si>
  <si>
    <t>19CRG04-0002</t>
  </si>
  <si>
    <t>Podpora, rozšiřování a zkvalitňování služeb informačního centra Hronov</t>
  </si>
  <si>
    <t>19CRG04-0003</t>
  </si>
  <si>
    <t>Zkvalitňování služeb v turistickém informačním centru v Orlickém Záhoří</t>
  </si>
  <si>
    <t>19CRG04-0004</t>
  </si>
  <si>
    <t>Zajištění provozu a zvýšení propagace Náchoda prostřednictvím sezónního Městského informačního centra v Náchodě</t>
  </si>
  <si>
    <t>19CRG04-0005</t>
  </si>
  <si>
    <t>Zlepšení propagace a zvýšení kvality poskytovaných informací v Městském informačním centru v Náchodě</t>
  </si>
  <si>
    <t>19CRG04-0006</t>
  </si>
  <si>
    <t>Podpora TIC Olešnice v Orlických horách 2019</t>
  </si>
  <si>
    <t>19CRG04-0007</t>
  </si>
  <si>
    <t>Včasná a kvalitní informace jako základ činnosti TIC</t>
  </si>
  <si>
    <t>19CRG04-0008</t>
  </si>
  <si>
    <t>Zkvalitnění a rozšíření stávajících služeb TIC Teplice nad Metují</t>
  </si>
  <si>
    <t>19CRG04-0009</t>
  </si>
  <si>
    <t>19CRG04-0010</t>
  </si>
  <si>
    <t>Podpora činnost sezonního IC  - přehrada Les Království</t>
  </si>
  <si>
    <t>19CRG04-0011</t>
  </si>
  <si>
    <t>TIC pod Zvičinou - zvýšení úrovně služeb</t>
  </si>
  <si>
    <t>19CRG04-0012</t>
  </si>
  <si>
    <t>Zkvalitňování poskytovaných služeb TIC Dobruška v roce 2019</t>
  </si>
  <si>
    <t>19CRG04-0014</t>
  </si>
  <si>
    <t>Lubomír Hoška</t>
  </si>
  <si>
    <t>Podpora činnosti turistických informačních center</t>
  </si>
  <si>
    <t>19CRG04-0015</t>
  </si>
  <si>
    <t>Regionální turistické informační centrum - podpora činnosti</t>
  </si>
  <si>
    <t>19CRG04-0016</t>
  </si>
  <si>
    <t>Podpora činnosti turistických informačních center - č. programu 19CRG04</t>
  </si>
  <si>
    <t>19CRG04-0017</t>
  </si>
  <si>
    <t>Podpora TIC Muzeum bratří Čapků</t>
  </si>
  <si>
    <t>19CRG04-0018</t>
  </si>
  <si>
    <t>Středisko ekol. výchovy SEVER H. Maršov, o.p.s.</t>
  </si>
  <si>
    <t>Nové produkty cestovního ruchu do informačního centra DOTEK</t>
  </si>
  <si>
    <t>19CRG04-0019</t>
  </si>
  <si>
    <t>Osobní výdaje  na pracovníka tic + poplatek za certifikaci</t>
  </si>
  <si>
    <t>19CRG04-0020</t>
  </si>
  <si>
    <t>Rozvoj činnosti TIC Červený Kostelec</t>
  </si>
  <si>
    <t>19CRG04-0021</t>
  </si>
  <si>
    <t>Opočno v novém - vytvoření nových propagačních materiálů a webu města</t>
  </si>
  <si>
    <t>19CRG04-0022</t>
  </si>
  <si>
    <t>TIC Hořice - pořízení mobilních propagačních panelů, certifikace CzT, A.T.I.C. a "cyklisté vítáni"</t>
  </si>
  <si>
    <t>19CRG04-0023</t>
  </si>
  <si>
    <t>19CRG04-0024</t>
  </si>
  <si>
    <t>Hradecká kult. a vzděl. společnost s.r.o.</t>
  </si>
  <si>
    <t>Podpora TIC Hradec Králové - Velké náměstí</t>
  </si>
  <si>
    <t>19CRG04-0025</t>
  </si>
  <si>
    <t>Podpora pobočky TIC Hradec Králové v budově hlavního nádraží</t>
  </si>
  <si>
    <t>19CRG04-0026</t>
  </si>
  <si>
    <t>Rozšířená realita v Kuksu</t>
  </si>
  <si>
    <t>19CRG04-0027</t>
  </si>
  <si>
    <t>Zhotovení letáku a členství v A.T.I.C. ČR</t>
  </si>
  <si>
    <t>19CRG04-0029</t>
  </si>
  <si>
    <t>19CRG04-0030</t>
  </si>
  <si>
    <t>Podpora čnnosti regionálního turistického informačního centra 2019 - Dolní Maršov</t>
  </si>
  <si>
    <t>19CRG04-0031</t>
  </si>
  <si>
    <t>Rozšíření webových stránek</t>
  </si>
  <si>
    <t>19CRG04-0032</t>
  </si>
  <si>
    <t>Jana Búšová</t>
  </si>
  <si>
    <t>Podpora činnosti městského turistického informačního centra - Svoboda nad Úpou</t>
  </si>
  <si>
    <t>19CRG04-0033</t>
  </si>
  <si>
    <t>Regionální tur. a inform. centrum, o.p.s.</t>
  </si>
  <si>
    <t>Personální zajištění provozu informačního centra</t>
  </si>
  <si>
    <t>19CRG04-0034</t>
  </si>
  <si>
    <t>S dětmi do Nového Města nad Metují</t>
  </si>
  <si>
    <t>19CRG04-0035</t>
  </si>
  <si>
    <t>Podpora činnosti TIC Třebechovice pod Orebem</t>
  </si>
  <si>
    <t>19CRG04-0036</t>
  </si>
  <si>
    <t>Regionální informační centrum Česká Skalice v sezoně 2019</t>
  </si>
  <si>
    <t>19CRG04-0037</t>
  </si>
  <si>
    <t>Profesionalizace Informačního bodu Ratibořice</t>
  </si>
  <si>
    <t>19CRG07 Propagace cyklobusů v turistických regionech</t>
  </si>
  <si>
    <t>19CRG07-0001</t>
  </si>
  <si>
    <t>Krkonošské cyklobusy 2019</t>
  </si>
  <si>
    <t>19CRG07-0002</t>
  </si>
  <si>
    <t>Euroregion Pomezí Čech, Moravy a Kladska - Euroregion Glacensis</t>
  </si>
  <si>
    <t>Cyklobusy do Orlických hor 2019</t>
  </si>
  <si>
    <t>19CRG07-0003</t>
  </si>
  <si>
    <t>Skutečně poskytnuto v Kč</t>
  </si>
  <si>
    <t>19SMV06 Etická výchova ve školách</t>
  </si>
  <si>
    <t>19SMV06-0001</t>
  </si>
  <si>
    <t>Základní škola, Opočno</t>
  </si>
  <si>
    <t>Pomáháme druhým, pomáháme sobě</t>
  </si>
  <si>
    <t>19SMV06-0002</t>
  </si>
  <si>
    <t>Etické dílny</t>
  </si>
  <si>
    <t>19SMV06-0003</t>
  </si>
  <si>
    <t>Základní škola a Mateřská škola, Velké Svatoňovice</t>
  </si>
  <si>
    <t>Učíme se úctě ke stáří</t>
  </si>
  <si>
    <t>19SMV06-0004</t>
  </si>
  <si>
    <t>Pomáhej druhým, pomůžeš i sobě</t>
  </si>
  <si>
    <t>19SMV06-0005</t>
  </si>
  <si>
    <t xml:space="preserve">Základní škola a Mateřská škola, Smidary, </t>
  </si>
  <si>
    <t>Etická výchova - společně to zvládneme</t>
  </si>
  <si>
    <t>19SMV06-0006</t>
  </si>
  <si>
    <t>Základní škola a Mateřská škola Krčín, Nové Město n. M.</t>
  </si>
  <si>
    <t>Respekt a tolerance v ZŠ Krčín 2019</t>
  </si>
  <si>
    <t>19SMV06-0007</t>
  </si>
  <si>
    <t>Základní škola a mateřská škola, Všestary</t>
  </si>
  <si>
    <t>Etická výchova na ZŠ Všestary</t>
  </si>
  <si>
    <t>19SMV06-0008</t>
  </si>
  <si>
    <t>Základní škola a mateřská škola Albrechtice nad Orlicí</t>
  </si>
  <si>
    <t>Etika nás obohacuje a spojuje</t>
  </si>
  <si>
    <t>19SMV06-0009</t>
  </si>
  <si>
    <t>19SMV06-0010</t>
  </si>
  <si>
    <t>Po celý rok držíme s etikou krok</t>
  </si>
  <si>
    <t>19SMV06-0011</t>
  </si>
  <si>
    <t>Základní škola, Dobré</t>
  </si>
  <si>
    <t>Chránit znamená pochopit</t>
  </si>
  <si>
    <t>19SMV06-0012</t>
  </si>
  <si>
    <t>Základní škola Sion J. A. Komenského, Hradec Králové</t>
  </si>
  <si>
    <t>Rytmus v duši</t>
  </si>
  <si>
    <t>19SMV06-0013</t>
  </si>
  <si>
    <t>Školní úspěšnost s Feuersteinem</t>
  </si>
  <si>
    <t>19SMV06-0014</t>
  </si>
  <si>
    <t>Etická výchova na Trojce</t>
  </si>
  <si>
    <t>19SMV06-0015</t>
  </si>
  <si>
    <t>Projektové dny</t>
  </si>
  <si>
    <t>19SMV06-0016</t>
  </si>
  <si>
    <t>Základní škola Vamberk</t>
  </si>
  <si>
    <t>Chci být správný dospělák</t>
  </si>
  <si>
    <t>19SMV06-0017</t>
  </si>
  <si>
    <t>Sdílení generací</t>
  </si>
  <si>
    <t>19SMV06-0018</t>
  </si>
  <si>
    <t>Třídnické hodiny pro žáky 5.- 9. ročníku</t>
  </si>
  <si>
    <t>19SMV06-0019</t>
  </si>
  <si>
    <t>Etika, nejen sportovců u nás se týká</t>
  </si>
  <si>
    <t>19SMVU1 Rozvoj podmínek pro vzdělávání</t>
  </si>
  <si>
    <t>19SMVU1-0001</t>
  </si>
  <si>
    <t>19SMVU1-0002</t>
  </si>
  <si>
    <t>Základní škola Bratří Čapků, Úpice</t>
  </si>
  <si>
    <t>Šikovnost má zelenou</t>
  </si>
  <si>
    <t>19SMVU1-0003</t>
  </si>
  <si>
    <t>19SMVU1-0004</t>
  </si>
  <si>
    <t>19SMVU1-0005</t>
  </si>
  <si>
    <t>Podpora digitalizace ve vzdělávání</t>
  </si>
  <si>
    <t>19SMVU1-0007</t>
  </si>
  <si>
    <t>Barevné kamínky</t>
  </si>
  <si>
    <t>19SMVU1-0008</t>
  </si>
  <si>
    <t>Mateřská škola RADOST, Třebihošť</t>
  </si>
  <si>
    <t>„Malí montéři“</t>
  </si>
  <si>
    <t>19SMVU1-0009</t>
  </si>
  <si>
    <t>Základní škola Rokytnice v Orlických horách</t>
  </si>
  <si>
    <t>19SMVU1-0010</t>
  </si>
  <si>
    <t>Mateřská škola Sluníčko, Nový Bydžov, U Plovárny 1380</t>
  </si>
  <si>
    <t>Talentované ruce</t>
  </si>
  <si>
    <t>19SMVU1-0011</t>
  </si>
  <si>
    <t>Základní škola a Mateřská škola, Batňovice</t>
  </si>
  <si>
    <t>Polytechnická výchova v ZŠ a ŠD Batňovice</t>
  </si>
  <si>
    <t>19SMVU1-0012</t>
  </si>
  <si>
    <t>Chytří stavitelé</t>
  </si>
  <si>
    <t>19SMVU1-0013</t>
  </si>
  <si>
    <t>Základní škola a Mateřská škola, Dětenice, okres Jičín</t>
  </si>
  <si>
    <t>Dovybavení polytechnické dílny ZŠ a MŠ Dětenice</t>
  </si>
  <si>
    <t>19SMVU1-0015</t>
  </si>
  <si>
    <t>Rozvíjíme naše dovednosti</t>
  </si>
  <si>
    <t>19SMVU1-0016</t>
  </si>
  <si>
    <t>Základní škola a Mateřská škola, Teplice nad Metují</t>
  </si>
  <si>
    <t>Inovace v polytechnickém vzdělávání v Teplicích</t>
  </si>
  <si>
    <t>19SMVU1-0017</t>
  </si>
  <si>
    <t>Elektřina a elektronika nás baví</t>
  </si>
  <si>
    <t>19SMVU1-0018</t>
  </si>
  <si>
    <t>Rozvoj polytechnického vzdělávání v kontextu doby</t>
  </si>
  <si>
    <t>19SMVU1-0020</t>
  </si>
  <si>
    <t>Základní škola a Mateřská škola Velké Svatoňovice</t>
  </si>
  <si>
    <t>Mary je z Filipín</t>
  </si>
  <si>
    <t>19SMVU1-0021</t>
  </si>
  <si>
    <t>Základní škola, Nový Hrádek, okres Náchod</t>
  </si>
  <si>
    <t>Uchopme náš 3D svět jinak</t>
  </si>
  <si>
    <t>19SMVU1-0022</t>
  </si>
  <si>
    <t>Fotodílny - 2019</t>
  </si>
  <si>
    <t>19SMVU1-0023</t>
  </si>
  <si>
    <t>Mateřská škola, Náchod, Myslbekova 4</t>
  </si>
  <si>
    <t>Hrajeme si na kutily</t>
  </si>
  <si>
    <t>19SMVU1-0024</t>
  </si>
  <si>
    <t>Základní škola a Mateřská škola, Smidary</t>
  </si>
  <si>
    <t>Modernizace vybavení školní dílny</t>
  </si>
  <si>
    <t>19SMVU1-0025</t>
  </si>
  <si>
    <t>Základní škola a Mateřská škola, Pecka,</t>
  </si>
  <si>
    <t>Technika nekouše</t>
  </si>
  <si>
    <t>19SMVU1-0026</t>
  </si>
  <si>
    <t>Základní škola, Náchod, Komenského 425</t>
  </si>
  <si>
    <t>Šikovné ruce</t>
  </si>
  <si>
    <t>19SMVU1-0027</t>
  </si>
  <si>
    <t>Společnou cestou s polytechnikou</t>
  </si>
  <si>
    <t>19SMVU1-0028</t>
  </si>
  <si>
    <t>Ozobot - robůtek ve výuce</t>
  </si>
  <si>
    <t>19SMVU1-0029</t>
  </si>
  <si>
    <t>Získáváme vědomosti i praktické poznání</t>
  </si>
  <si>
    <t>19SMVU1-0030</t>
  </si>
  <si>
    <t>Základní škola kpt. Jaroše, Trutnov, Gorkého 38</t>
  </si>
  <si>
    <t>Podpora interaktivní výuky</t>
  </si>
  <si>
    <t>19SMVU1-0031</t>
  </si>
  <si>
    <t>Základní škola a Mateřská škola, Radvanice</t>
  </si>
  <si>
    <t>19SMVU1-0032</t>
  </si>
  <si>
    <t>Základní škola, Jičín, 17. listopadu 109, příspěvková organizace</t>
  </si>
  <si>
    <t>Školní dílna pro život</t>
  </si>
  <si>
    <t>19SMVU1-0033</t>
  </si>
  <si>
    <t>19SMVU1-0034</t>
  </si>
  <si>
    <t>Základní škola a mateřská škola, Mžany</t>
  </si>
  <si>
    <t>19SMVU1-0035</t>
  </si>
  <si>
    <t>Rozvíjíme dovednosti</t>
  </si>
  <si>
    <t>19SMVU1-0036</t>
  </si>
  <si>
    <t>19SMVU1-0037</t>
  </si>
  <si>
    <t>19SMVU1-0038</t>
  </si>
  <si>
    <t>Digitalizace ve školce</t>
  </si>
  <si>
    <t>19SMVU1-0039</t>
  </si>
  <si>
    <t>19SMVU1-0042</t>
  </si>
  <si>
    <t>Dům dětí a mládeže, Rychnov n. Kn., Poláčkovo náměstí 88</t>
  </si>
  <si>
    <t>"7T 2019"</t>
  </si>
  <si>
    <r>
      <t>19ZPD04 Ochrana přírody a krajiny</t>
    </r>
    <r>
      <rPr>
        <sz val="11"/>
        <color rgb="FF535353"/>
        <rFont val="Arial"/>
        <family val="2"/>
        <charset val="238"/>
      </rPr>
      <t>:</t>
    </r>
  </si>
  <si>
    <t>19SMP01 Prevence rizikového chování a zdravý životní styl žáků</t>
  </si>
  <si>
    <t>19SMP01-0001</t>
  </si>
  <si>
    <t>19SMP01-0002</t>
  </si>
  <si>
    <t>Chci se naučit zdravě žít</t>
  </si>
  <si>
    <t>19SMP01-0007</t>
  </si>
  <si>
    <t>Zážitková prevence pro žáky ZŠ Opočno 2018/2019</t>
  </si>
  <si>
    <t>19SMP01-0008</t>
  </si>
  <si>
    <t>Preventivní program ZŠ Nové Město nad Metují v r. 2019</t>
  </si>
  <si>
    <t>19SMP01-0009</t>
  </si>
  <si>
    <t>Chceme být slušní a zodpovědní lidé</t>
  </si>
  <si>
    <t>19SMP01-0010</t>
  </si>
  <si>
    <t>Respekt, ohleduplnost, spolupráce</t>
  </si>
  <si>
    <t>19SMP01-0012</t>
  </si>
  <si>
    <t>Škola ostrov bezpečí a zdravého životního stylu 2</t>
  </si>
  <si>
    <t>19SMP01-0013</t>
  </si>
  <si>
    <t>19SMP01-0014</t>
  </si>
  <si>
    <t>Bezpečné klima školy II.</t>
  </si>
  <si>
    <t>19SMP01-0015</t>
  </si>
  <si>
    <t>19SMP01-0016</t>
  </si>
  <si>
    <t>Adaptační kurz pro žáky 6. tříd</t>
  </si>
  <si>
    <t>19SMP01-0017</t>
  </si>
  <si>
    <t>Základní škola, Jičín, Železnická 460</t>
  </si>
  <si>
    <t>Jeden za všechny, všichni za jednoho.</t>
  </si>
  <si>
    <t>19SMP01-0018</t>
  </si>
  <si>
    <t>Základní škola, Nový Bydžov, V. Kl. Klicpery 561, okres Hradec Králové</t>
  </si>
  <si>
    <t>TY–MY–JÁn 2019</t>
  </si>
  <si>
    <t>19SMP01-0019</t>
  </si>
  <si>
    <t>19SMP01-0020</t>
  </si>
  <si>
    <t>Pro zdraví vše uděláme, na to velkou sílu máme</t>
  </si>
  <si>
    <t>19SMP01-0021</t>
  </si>
  <si>
    <t>Vytváření pozitivního klima školy a podpora zdravých vztahů mezi žáky</t>
  </si>
  <si>
    <t>19SMP01-0022</t>
  </si>
  <si>
    <t>Preventivní působení na ZŠ Hučák</t>
  </si>
  <si>
    <t>19SMP01-0023</t>
  </si>
  <si>
    <t>Preventivní působení SATORI HK z.s.</t>
  </si>
  <si>
    <t>19SMP01-0024</t>
  </si>
  <si>
    <t>Na pohodu/Poradenské dny</t>
  </si>
  <si>
    <t>19SMP01-0025</t>
  </si>
  <si>
    <t>Místní akční skupina Stolové hory, z. s.</t>
  </si>
  <si>
    <t>V pasti sociálních sítí</t>
  </si>
  <si>
    <t>19SMP01-0026</t>
  </si>
  <si>
    <t>Společně za zdravým způsobem života</t>
  </si>
  <si>
    <t>19SMP01-0027</t>
  </si>
  <si>
    <t>Mateřská škola Borohrádek, příspěvková organizace</t>
  </si>
  <si>
    <t>HRAVĚ ZDRAVĚ</t>
  </si>
  <si>
    <t>19SMP01-0028</t>
  </si>
  <si>
    <t>Zdraví je to nejcennější, co mám.</t>
  </si>
  <si>
    <t>Diecézní lesy Litoměřice s.r.o.</t>
  </si>
  <si>
    <t>Nejedlý Michal, Olešnice v Orl. h.</t>
  </si>
  <si>
    <t>19SMR08 Rekonstrukce a modernizace objektů a zařízení využívaných pro volný čas dětí a mládeže - pouze investiční akce</t>
  </si>
  <si>
    <t>Junák - český skaut, středisko ÚTA Nové Město nad M. z. s.</t>
  </si>
  <si>
    <t>Dům dětí a mládeže, Rychnov nad Kn., Poláčkovo náměstí 88</t>
  </si>
  <si>
    <t xml:space="preserve">SH ČMS  -  Krajské sdružení hasičů  KHK </t>
  </si>
  <si>
    <t>19RRD10-0064</t>
  </si>
  <si>
    <t>Podpora venkovských prodejen</t>
  </si>
  <si>
    <t>19RRD10-0065</t>
  </si>
  <si>
    <t>OBEC HVOZDNICE</t>
  </si>
  <si>
    <t>Dotace provozu prodejny č.p. 52 - Hvozdnice</t>
  </si>
  <si>
    <t>19RRD10-0066</t>
  </si>
  <si>
    <t>Obec Vrbice</t>
  </si>
  <si>
    <t>Podpora provozu prodejen na venkově</t>
  </si>
  <si>
    <t>19RRD10-0067</t>
  </si>
  <si>
    <t>OBEC SLAVĚTÍN NAD METUJÍ</t>
  </si>
  <si>
    <t>Podpora provozu prodejny potravin v obci Slavětín nad Metují</t>
  </si>
  <si>
    <t>19RRD10-0068</t>
  </si>
  <si>
    <t>Podpora provozu prodejny ve Vernéřovicích</t>
  </si>
  <si>
    <t>19RRD10-0069</t>
  </si>
  <si>
    <t>OBEC ŽĎÁRKY</t>
  </si>
  <si>
    <t>Podpora provozu prodejny v obci Žďárky</t>
  </si>
  <si>
    <t>19RRD10-0070</t>
  </si>
  <si>
    <t>Obec Rybná nad Zdobnicí</t>
  </si>
  <si>
    <t>Podpora provozu prodejny v Rybné nad Zdobnicí</t>
  </si>
  <si>
    <t>19RRD10-0071</t>
  </si>
  <si>
    <t>Obec Choteč</t>
  </si>
  <si>
    <t>Podpora místní prodejny smíšeného zboží v obci Choteč u Jičína</t>
  </si>
  <si>
    <t>19RRD10-0072</t>
  </si>
  <si>
    <t>Podpora prodejny v Podbřezí</t>
  </si>
  <si>
    <t>19RRD10-0073</t>
  </si>
  <si>
    <t>OBEC NEMOJOV</t>
  </si>
  <si>
    <t>Udržení provozu malé prodejny potravin na Starobuckém Debrném, Nemojov.</t>
  </si>
  <si>
    <t>19RRD10-0074</t>
  </si>
  <si>
    <t>Prodejna potravin a doplňkového sortimentu v obci Holovousy</t>
  </si>
  <si>
    <t>19RRD10-0075</t>
  </si>
  <si>
    <t>OBEC TŘEBIHOŠŤ</t>
  </si>
  <si>
    <t>Podpora provozu prodejny potravin a smíšeného zboží v obci Třebihošť.</t>
  </si>
  <si>
    <t>19RRD10-0076</t>
  </si>
  <si>
    <t>Podpora provozu prodejny v obci Olešnice v Orlických horách</t>
  </si>
  <si>
    <t>19RRD10-0077</t>
  </si>
  <si>
    <t>Podpora prodejny v obci Hrádek</t>
  </si>
  <si>
    <t>19RRD10-0078</t>
  </si>
  <si>
    <t>Podpora provozu prodejny v obci Orlické Záhoří</t>
  </si>
  <si>
    <t>19RRD10-0079</t>
  </si>
  <si>
    <t xml:space="preserve">Obec Bartošovice v Orl. horách </t>
  </si>
  <si>
    <t>Podpora prodejny smíšeného zboží v Neratově</t>
  </si>
  <si>
    <t>19RRD10-0080</t>
  </si>
  <si>
    <t>Podpora  pro udržení prodejny v obci Samšina</t>
  </si>
  <si>
    <t>19RRD10-0081</t>
  </si>
  <si>
    <t>Obec Volanice</t>
  </si>
  <si>
    <t>Podpora prodejny Volanice</t>
  </si>
  <si>
    <t>19RRD11 - Zvýšení akceschopnosti JPO zřizovaných obcemi v Královéhradeckém kraji                                                         (požární zbrojnice a dopravní automobily)</t>
  </si>
  <si>
    <t>19RRD11-0001</t>
  </si>
  <si>
    <t>OBEC OBĚDOVICE</t>
  </si>
  <si>
    <t>Dotace pro JSDH - pořízení nového dopravního automobilu</t>
  </si>
  <si>
    <t>19RRD11-0002</t>
  </si>
  <si>
    <t>Obec Lípa nad Orlicí</t>
  </si>
  <si>
    <t>Dopravní automobil s požárním přívěsem pro hašení</t>
  </si>
  <si>
    <t>19RRD11-0003</t>
  </si>
  <si>
    <t>OBEC POTŠTEJN</t>
  </si>
  <si>
    <t>19RRD11-0004</t>
  </si>
  <si>
    <t>Obec Rohoznice</t>
  </si>
  <si>
    <t>Pořízení nového DA pro JSDH Rohoznice</t>
  </si>
  <si>
    <t>19RRD11-0005</t>
  </si>
  <si>
    <t>Dopravní automobil</t>
  </si>
  <si>
    <t>19RRD11-0006</t>
  </si>
  <si>
    <t>Račice nad Trotinou - pořízení DA</t>
  </si>
  <si>
    <t>19RRD11-0007</t>
  </si>
  <si>
    <t>OBEC MŽANY</t>
  </si>
  <si>
    <t>OBNOVA VOZOVÉHO PARKU JPO III MŽANY</t>
  </si>
  <si>
    <t>19RRD11-0008</t>
  </si>
  <si>
    <t>Nákup dopravního automobilu pro JPO Nepolisy</t>
  </si>
  <si>
    <t>19RRD11-0009</t>
  </si>
  <si>
    <t>Obec Brada-Rybníček</t>
  </si>
  <si>
    <t>POŘÍZENÍ NOVÉHO DOPRAVNÍHO AUTOMOBILU pro JSDH obce Brada-Rybníček</t>
  </si>
  <si>
    <t>19RRD11-0010</t>
  </si>
  <si>
    <t>Město Pilníkov</t>
  </si>
  <si>
    <t>19RRD11-0011</t>
  </si>
  <si>
    <t>OBEC NOVÉ MĚSTO</t>
  </si>
  <si>
    <t>Pořízení nového dopravního automobilu pro JSDH Nové Město</t>
  </si>
  <si>
    <t>19RRD11-0012</t>
  </si>
  <si>
    <t>Rekonstrukce hasičské zbrojnice Malé Svatoňovice</t>
  </si>
  <si>
    <t>19RRD11-0013</t>
  </si>
  <si>
    <t>Dopravní automobil pro SDH Jičín</t>
  </si>
  <si>
    <t>19RRD11-0014</t>
  </si>
  <si>
    <t>Javornice - Dopravní automobil</t>
  </si>
  <si>
    <t>19RRD11-0015</t>
  </si>
  <si>
    <t>OBEC JASENNÁ</t>
  </si>
  <si>
    <t>Pořízení nového dopravního automobilu pro SDH Jasenná</t>
  </si>
  <si>
    <t>19RRD11-0016</t>
  </si>
  <si>
    <t>Podpora JPO V SDH Žireč</t>
  </si>
  <si>
    <t>19RRD11-0017</t>
  </si>
  <si>
    <t>Nový dopravní automobil pro jednotku požární ochrany Martínkovice</t>
  </si>
  <si>
    <t>19RRD11-0018</t>
  </si>
  <si>
    <t>OBEC DOLNÍ DVŮR</t>
  </si>
  <si>
    <t>JSDH-V2-2019-00615 Dopravní automobil pro SDH Dolní Dvů</t>
  </si>
  <si>
    <t>19RRD11-0019</t>
  </si>
  <si>
    <t>OBEC ČESKÉ MEZIŘÍČÍ</t>
  </si>
  <si>
    <t>Zvýšení akceschopnosti JPO České Meziříčí</t>
  </si>
  <si>
    <t>19RRD11-0020</t>
  </si>
  <si>
    <t>Město Pec pod Sněžkou</t>
  </si>
  <si>
    <t>Pořízení dopravního automobilu pro HZS Pec pod Sněžkou - Velká Úpa</t>
  </si>
  <si>
    <t>19RRD11-0021</t>
  </si>
  <si>
    <t>Stavba hasičárny v Malé Úpě</t>
  </si>
  <si>
    <t>19RRDU2 Rozvoj a budování dálkových a na ně navazujících cyklotras v Královéhradeckém kraji</t>
  </si>
  <si>
    <t>19RRDU2-0001</t>
  </si>
  <si>
    <t>Cykloregion V. Moravce – stavební úpravy stávající komunikace ul. Chlístovská II. etapa</t>
  </si>
  <si>
    <t>19RRDU2-0003</t>
  </si>
  <si>
    <t>Město Vrchlabí</t>
  </si>
  <si>
    <t>Vrchlabí - dálková cyklotrasa č. 22 - úsek F</t>
  </si>
  <si>
    <t>19RRDU2-0004</t>
  </si>
  <si>
    <t>Cyklotrasa č.22 v úseku Rudník-Mladé Buky</t>
  </si>
  <si>
    <t>19RRDU2-0005</t>
  </si>
  <si>
    <t>Vrchlabí - dálková cyklotrasa č. 2 - úsek 1</t>
  </si>
  <si>
    <t>19RRDU2-0006</t>
  </si>
  <si>
    <t>MĚSTO ČESKÁ SKALICE</t>
  </si>
  <si>
    <t>Projektová dokumentace - Okruh Ratibořice</t>
  </si>
  <si>
    <t>19RRDU3 Program obnovy místních částí obcí</t>
  </si>
  <si>
    <t>19RRDU3-0001</t>
  </si>
  <si>
    <t>Město Nový Bydžov</t>
  </si>
  <si>
    <t>Dostavba sportovního areálu v Zábědově</t>
  </si>
  <si>
    <t>19RRDU3-0002</t>
  </si>
  <si>
    <t>MĚSTO HRONOV</t>
  </si>
  <si>
    <t>Rekonstrukce místních komunikací Velký Dřevíč a Malá Čermná</t>
  </si>
  <si>
    <t>19RRDU3-0003</t>
  </si>
  <si>
    <t>Stavební úpravy-rekonstrukce umělé vodní nádrže v místní části Vrchoviny v Novém Městě n.M.</t>
  </si>
  <si>
    <t>19RRDU3-0004</t>
  </si>
  <si>
    <t>Město Třebechovice pod Orebem</t>
  </si>
  <si>
    <t>Zlepšení občanské vybavenosti a technické infrastruktury</t>
  </si>
  <si>
    <t>19RRDU3-0005</t>
  </si>
  <si>
    <t>Město Vamberk</t>
  </si>
  <si>
    <t>Oprava fasády a zpevněných ploch Spolkového domu "Školka", č.p. 90 Merklovice, Vamberk</t>
  </si>
  <si>
    <t>19RRDU3-0006</t>
  </si>
  <si>
    <t>Obnova místních částí Nové Paky I.</t>
  </si>
  <si>
    <t>19RRDU3-0007</t>
  </si>
  <si>
    <t>Obnova v místních částech Hořic</t>
  </si>
  <si>
    <t>19RRDU3-0008</t>
  </si>
  <si>
    <t>Oprava komunikace a kontejnerová stání, Radeč</t>
  </si>
  <si>
    <t>19RRDU3-0009</t>
  </si>
  <si>
    <t>Revitalizace objektu občanské vybavenosti - I. etapa</t>
  </si>
  <si>
    <t>19RRDU3-0010</t>
  </si>
  <si>
    <t>19RRDU3-0011</t>
  </si>
  <si>
    <t>Revitalizace a obnova historické památky "Sousoší Nejsvětější Trojice" - III. etapa</t>
  </si>
  <si>
    <t>19RRDU3-0012</t>
  </si>
  <si>
    <t>1. Rekonstrukce chodníku  ul. Br. Čapků, Lhota za Č.K., 2. Úpravy budovy knihovny Bohdašín n. O.</t>
  </si>
  <si>
    <t>19RRDU3-0013</t>
  </si>
  <si>
    <t>Stavba chodníku od č.p. 2 k č.p. 123 v Pulicích</t>
  </si>
  <si>
    <t>19RRDU3-0014</t>
  </si>
  <si>
    <t>Stavební úpravy obecných domů v Lučicích a Pamětníku</t>
  </si>
  <si>
    <t>19RRDU3-0015</t>
  </si>
  <si>
    <t>Oprava návsi a cesty v Kozodrách</t>
  </si>
  <si>
    <t>19RRDU3-0016</t>
  </si>
  <si>
    <t>Volnočasové centrum městské části Žacléř Bobr</t>
  </si>
  <si>
    <t>19RRD01 Obnova hasičské techniky pro obce s JPO (cisterny)</t>
  </si>
  <si>
    <t>19RRD01-0001</t>
  </si>
  <si>
    <t>Pořízení cisternové automobilové stříkačky pro JSDH Lužany</t>
  </si>
  <si>
    <t>19RRD01-0002</t>
  </si>
  <si>
    <t>Velkokapacitní cisterna pro JSHD Kopidlno</t>
  </si>
  <si>
    <t>19RRD01-0003</t>
  </si>
  <si>
    <t>Železnice CAS</t>
  </si>
  <si>
    <t>19RRD01-0005</t>
  </si>
  <si>
    <t>Městys Častolovice</t>
  </si>
  <si>
    <t>Cisternová automobilová stříkačka městys Častolovice</t>
  </si>
  <si>
    <t>19RRD03 Pořízení územních plánů zpracovaných v souladu s metodikou MINIS</t>
  </si>
  <si>
    <t>19RRD03-0001</t>
  </si>
  <si>
    <t>Územní plán Miletín</t>
  </si>
  <si>
    <t>19RRD03-0002</t>
  </si>
  <si>
    <t>Uzemní plán Třebihošť</t>
  </si>
  <si>
    <t>19RRD03-0005</t>
  </si>
  <si>
    <t>Územní plán Káranice</t>
  </si>
  <si>
    <t>19RRD03-0006</t>
  </si>
  <si>
    <t>Územní plán městysu Mlázovice</t>
  </si>
  <si>
    <t>19RRD03-0007</t>
  </si>
  <si>
    <t>OBEC SKALICE</t>
  </si>
  <si>
    <t>Územní plán obce Skalice</t>
  </si>
  <si>
    <t>19RRD02 Podpora svazků obcí</t>
  </si>
  <si>
    <t>19RRD02-0001</t>
  </si>
  <si>
    <t>19RRD02-0002</t>
  </si>
  <si>
    <t>DSO Broumovsko 2019</t>
  </si>
  <si>
    <t>19RRD02-0003</t>
  </si>
  <si>
    <t>Mikroregion Hustířanka 2019</t>
  </si>
  <si>
    <t>19RRD02-0004</t>
  </si>
  <si>
    <t>Profesionalizace DSO ROH 2019</t>
  </si>
  <si>
    <t>19RRD02-0005</t>
  </si>
  <si>
    <t>Mikroregion Třebechovicko Svazek obcí</t>
  </si>
  <si>
    <t>Podpora Míkroregionu Třebechovicko v roce 2019</t>
  </si>
  <si>
    <t>19RRD02-0006</t>
  </si>
  <si>
    <t>Podpora Krkonoše - svazek měst a obcí 2019</t>
  </si>
  <si>
    <t>19RRD02-0007</t>
  </si>
  <si>
    <t>Mikroregion Černilovsko, svazek obcí</t>
  </si>
  <si>
    <t>Podpora Mikroregionu Černilovsko v roce 2019</t>
  </si>
  <si>
    <t>19RRD02-0008</t>
  </si>
  <si>
    <t>19RRD02-0009</t>
  </si>
  <si>
    <t>Mikroregion urbanická brázda</t>
  </si>
  <si>
    <t>Rozvoj mikroregionu Urbanická brázda</t>
  </si>
  <si>
    <t>19RRD02-0010</t>
  </si>
  <si>
    <t>Mikroregion Rodný kraj Frant. Kupky</t>
  </si>
  <si>
    <t>Profesionalizace svazku RKFK Dobruška</t>
  </si>
  <si>
    <t>19RRD02-0011</t>
  </si>
  <si>
    <t>Profesionalizace Svazku obcí ÚPA</t>
  </si>
  <si>
    <t>19RRD02-0012</t>
  </si>
  <si>
    <t>19RRD02-0013</t>
  </si>
  <si>
    <t>Profesionalizace svazku obcí Mariánská zahrada 2019</t>
  </si>
  <si>
    <t>19RRD02-0014</t>
  </si>
  <si>
    <t>19RRD02-0015</t>
  </si>
  <si>
    <t>19RRD02-0016</t>
  </si>
  <si>
    <t>19RRD02-0017</t>
  </si>
  <si>
    <t>19RRD02-0018</t>
  </si>
  <si>
    <t>19RRD02-0020</t>
  </si>
  <si>
    <t>19RRD02-0021</t>
  </si>
  <si>
    <t>profesionalizace Svazku obcí Metuje</t>
  </si>
  <si>
    <t>19RRD02-0022</t>
  </si>
  <si>
    <t>Profesionalizace Mikroregionu OPZ 1866 - CSS</t>
  </si>
  <si>
    <t>19RRD02-0023</t>
  </si>
  <si>
    <t>19RRD02-0024</t>
  </si>
  <si>
    <t>Potřebná pomoc 2019</t>
  </si>
  <si>
    <t>19RRD02-0025</t>
  </si>
  <si>
    <t>Podpora poradenské činnosti ve Společenství obcí Podkrkonoší</t>
  </si>
  <si>
    <t>19RRD02-0026</t>
  </si>
  <si>
    <t>19RRD02-0027</t>
  </si>
  <si>
    <t>Profesionalizace DSO Region Novoměstsko 2019</t>
  </si>
  <si>
    <t>19RRD02-0028</t>
  </si>
  <si>
    <t>Profesionalizace Svazku obcí Východní Krkonoše 2019</t>
  </si>
  <si>
    <t>19RRD02-0029</t>
  </si>
  <si>
    <t>19RRD02-0030</t>
  </si>
  <si>
    <t>Profesionalizace svazku Mikroregion Podchlumí - 2019</t>
  </si>
  <si>
    <t>19RRD02-0031</t>
  </si>
  <si>
    <t>Profesionalizace DSO POCIDLINSKO 2019</t>
  </si>
  <si>
    <t>19RRD02-0032</t>
  </si>
  <si>
    <t>Podpora Svazku obcí Horní Labe 2019</t>
  </si>
  <si>
    <t>19RRD10 Podpora provozu prodejen na venkově</t>
  </si>
  <si>
    <t>19RRD10-0001</t>
  </si>
  <si>
    <t>Podpora provozu prodejny na pozemku par.č.st. 131, k.ú. Trnov - Ivo Šmíd, Trnov č.p. 39</t>
  </si>
  <si>
    <t>19RRD10-0002</t>
  </si>
  <si>
    <t>Podpora pojízdné prodejny Marta spol. s.r.o. pro místní části obce Trnov - Houdkovice, Zádolí a Velká Záhornice</t>
  </si>
  <si>
    <t>19RRD10-0004</t>
  </si>
  <si>
    <t>OBEC ŠAPLAVA</t>
  </si>
  <si>
    <t>Podpora provozu prodejny smíšeného zboží v obci Šaplava</t>
  </si>
  <si>
    <t>19RRD10-0006</t>
  </si>
  <si>
    <t>OBEC HOŘIČKY</t>
  </si>
  <si>
    <t>Podpora prodejny potravin</t>
  </si>
  <si>
    <t>19RRD10-0007</t>
  </si>
  <si>
    <t>OBEC DUBENEC</t>
  </si>
  <si>
    <t>Zachování provozu Regionální prodejny v Dubenci</t>
  </si>
  <si>
    <t>19RRD10-0008</t>
  </si>
  <si>
    <t>Podpora prodejny potravin a ostatního zboží v obci Jetřichov</t>
  </si>
  <si>
    <t>19RRD10-0009</t>
  </si>
  <si>
    <t>OBEC VLKOV</t>
  </si>
  <si>
    <t>Podpora provozu prodejny v obci</t>
  </si>
  <si>
    <t>19RRD10-0010</t>
  </si>
  <si>
    <t>Podpora provozu prodejny na venkově</t>
  </si>
  <si>
    <t>19RRD10-0011</t>
  </si>
  <si>
    <t>OBEC OSEČNICE</t>
  </si>
  <si>
    <t>Podpora provozních nákladů prodejny v obci</t>
  </si>
  <si>
    <t>19RRD10-0012</t>
  </si>
  <si>
    <t>Podpora provozu prodejny v Lípě nad Orlicí</t>
  </si>
  <si>
    <t>19RRD10-0013</t>
  </si>
  <si>
    <t>Podpora prodejny v Martínkovicích</t>
  </si>
  <si>
    <t>19RRD10-0015</t>
  </si>
  <si>
    <t>Podpora prodejny potravin v obci Dolní Kalná</t>
  </si>
  <si>
    <t>19RRD10-0016</t>
  </si>
  <si>
    <t>Podpora prodejny v obci Horní Radechová</t>
  </si>
  <si>
    <t>19RRD10-0018</t>
  </si>
  <si>
    <t>Podpora provozu obchodu v Milovicích u Hořic</t>
  </si>
  <si>
    <t>19RRD10-0019</t>
  </si>
  <si>
    <t>OBEC KOBYLICE</t>
  </si>
  <si>
    <t>19RRD10-0020</t>
  </si>
  <si>
    <t>Obec Jestřebí</t>
  </si>
  <si>
    <t>Podpora provozu prodejny v Jestřebí</t>
  </si>
  <si>
    <t>19RRD10-0021</t>
  </si>
  <si>
    <t>Udržení provozu prodejny v Libňatově</t>
  </si>
  <si>
    <t>19RRD10-0022</t>
  </si>
  <si>
    <t>Obec Chleny</t>
  </si>
  <si>
    <t>Podpora prodejny ve Chlenech</t>
  </si>
  <si>
    <t>19RRD10-0024</t>
  </si>
  <si>
    <t>OBEC SUCHÝ DŮL</t>
  </si>
  <si>
    <t>Podpora prodejny v Suchém Dole</t>
  </si>
  <si>
    <t>19RRD10-0025</t>
  </si>
  <si>
    <t>Zachování prodejny potravin v Habřině</t>
  </si>
  <si>
    <t>19RRD10-0027</t>
  </si>
  <si>
    <t>Smíšené  zboží  v Kohoutově</t>
  </si>
  <si>
    <t>19RRD10-0028</t>
  </si>
  <si>
    <t>OBEC OČELICE</t>
  </si>
  <si>
    <t>19RRD10-0029</t>
  </si>
  <si>
    <t>Podpora provozu prodejny se smíšeným zbožím v Hrošce</t>
  </si>
  <si>
    <t>19RRD10-0030</t>
  </si>
  <si>
    <t>Podpora provozu prodejny se smíšeným zbožím v Bílém Újezdu</t>
  </si>
  <si>
    <t>19RRD10-0031</t>
  </si>
  <si>
    <t>OBEC RYCHNOVEK</t>
  </si>
  <si>
    <t>Zachování prodejny potravin v obci Rychnovek</t>
  </si>
  <si>
    <t>19RRD10-0032</t>
  </si>
  <si>
    <t>OBEC ČESKÁ METUJE</t>
  </si>
  <si>
    <t>Podpora prodejny v obci Česká Metuje</t>
  </si>
  <si>
    <t>19RRD10-0033</t>
  </si>
  <si>
    <t>OBEC BOŽANOV</t>
  </si>
  <si>
    <t>Podpora provozu prodejny v obci Božanov</t>
  </si>
  <si>
    <t>19RRD10-0034</t>
  </si>
  <si>
    <t>OBEC JÍLOVICE</t>
  </si>
  <si>
    <t>Podpora provozu prodejny v Jílovici</t>
  </si>
  <si>
    <t>19RRD10-0035</t>
  </si>
  <si>
    <t>Podpora provozu prodejny v obci Rohoznice</t>
  </si>
  <si>
    <t>19RRD10-0036</t>
  </si>
  <si>
    <t>Podpora prodejny MAJKET v Dobřanech</t>
  </si>
  <si>
    <t>19RRD10-0037</t>
  </si>
  <si>
    <t>OBEC OLEŠNICE</t>
  </si>
  <si>
    <t>Podpora udržení venkovské prodejny</t>
  </si>
  <si>
    <t>19RRD10-0038</t>
  </si>
  <si>
    <t>OBEC PŘEPYCHY</t>
  </si>
  <si>
    <t>Podpora provozu prodejny v obci Přepychy - Věra Karlíčková</t>
  </si>
  <si>
    <t>19RRD10-0039</t>
  </si>
  <si>
    <t>Podpora provozu prodejny v obci Přepychy - The Manh Dinh</t>
  </si>
  <si>
    <t>19RRD10-0040</t>
  </si>
  <si>
    <t>Podpora prodejny Bystré v Orlických horách</t>
  </si>
  <si>
    <t>19RRD10-0041</t>
  </si>
  <si>
    <t>Prodejna potravin a doplňkového sortimentu Holovousy</t>
  </si>
  <si>
    <t>19RRD10-0042</t>
  </si>
  <si>
    <t>Obec Šárovcova Lhota</t>
  </si>
  <si>
    <t>Obchod Šárovcova Lhota</t>
  </si>
  <si>
    <t>19RRD10-0043</t>
  </si>
  <si>
    <t>Podpora provozovny Hruška s.r.o. v Obci Světí</t>
  </si>
  <si>
    <t>19RRD10-0044</t>
  </si>
  <si>
    <t>Obec Sběř</t>
  </si>
  <si>
    <t>Zajištění provozování prodejny č. 124 v obci Sběř</t>
  </si>
  <si>
    <t>19RRD10-0045</t>
  </si>
  <si>
    <t>Obec Říkov</t>
  </si>
  <si>
    <t>Podpora provozu prodejny Vesničanka v Říkově</t>
  </si>
  <si>
    <t>19RRD10-0046</t>
  </si>
  <si>
    <t>Obec Žeretice</t>
  </si>
  <si>
    <t>19RRD10-0047</t>
  </si>
  <si>
    <t>Zachování základních služeb a občanské vybavenosti v obci Káranice</t>
  </si>
  <si>
    <t>19RRD10-0048</t>
  </si>
  <si>
    <t>OBEC RADOSTOV</t>
  </si>
  <si>
    <t>Podpora provozu prodejny v obci Radostov</t>
  </si>
  <si>
    <t>19RRD10-0049</t>
  </si>
  <si>
    <t>Obec Sloupno</t>
  </si>
  <si>
    <t>Podpora provozu prodejny Sloupno</t>
  </si>
  <si>
    <t>19RRD10-0050</t>
  </si>
  <si>
    <t>OBEC ZDELOV</t>
  </si>
  <si>
    <t>Podpora provozu prodejny v obci Zdelov</t>
  </si>
  <si>
    <t>19RRD10-0051</t>
  </si>
  <si>
    <t>OBEC SNĚŽNÉ</t>
  </si>
  <si>
    <t>19RRD10-0052</t>
  </si>
  <si>
    <t>Podpora provozu prodejny v obci Stračov</t>
  </si>
  <si>
    <t>19RRD10-0053</t>
  </si>
  <si>
    <t xml:space="preserve">OBEC BARTOŠOVICE V ORLICKÝCH H. </t>
  </si>
  <si>
    <t xml:space="preserve">Podpora prodejny smíšeného zboží v obci Bartošovice v Orlických h. </t>
  </si>
  <si>
    <t>19RRD10-0054</t>
  </si>
  <si>
    <t>Obec Újezd pod Troskami</t>
  </si>
  <si>
    <t>Podpora prodejny COOP v Újezdě pod Troskami</t>
  </si>
  <si>
    <t>19RRD10-0055</t>
  </si>
  <si>
    <t>Zajištění pojízdné prodejny pro místní části města Dobrušky</t>
  </si>
  <si>
    <t>19RRD10-0056</t>
  </si>
  <si>
    <t>Obec Butoves</t>
  </si>
  <si>
    <t>Podpora prodejny v Butovsi</t>
  </si>
  <si>
    <t>19RRD10-0057</t>
  </si>
  <si>
    <t>OBEC ŽĎÁR N.O.</t>
  </si>
  <si>
    <t>Podpora venkovské prodejny ve Žďáru nad Orlicí</t>
  </si>
  <si>
    <t>19RRD10-0058</t>
  </si>
  <si>
    <t>OBEC VELKÉ PETROVICE</t>
  </si>
  <si>
    <t>Prodejna v obci Velké Petrovice</t>
  </si>
  <si>
    <t>19RRD10-0059</t>
  </si>
  <si>
    <t>Podpora provozu obchodu s potravinami v obci Blešno</t>
  </si>
  <si>
    <t>19RRD10-0060</t>
  </si>
  <si>
    <t>Podpora provozu prodejny ve Vršcích</t>
  </si>
  <si>
    <t>19RRD10-0061</t>
  </si>
  <si>
    <t>OBEC HUMBURKY</t>
  </si>
  <si>
    <t>Podpora provozu prodejny v oci Humburky</t>
  </si>
  <si>
    <t>19RRD10-0062</t>
  </si>
  <si>
    <t>Podpora prodejeny potravin v obci Horní Olešnice</t>
  </si>
  <si>
    <t>19RRD10-0063</t>
  </si>
  <si>
    <t>OBEC DOLNÍ LÁNOV</t>
  </si>
  <si>
    <t>19RRD12 Podpora JPO II a JPO III (řidičáky)</t>
  </si>
  <si>
    <t>19RRD12-0001</t>
  </si>
  <si>
    <t>Udržení akceschopnosti JSDH Orlické Záhoří 2019</t>
  </si>
  <si>
    <t>19RRD12-0002</t>
  </si>
  <si>
    <t>Město Týniště nad Orlicí</t>
  </si>
  <si>
    <t>Rozšíření řidičského oprávnění pro dva členy JPO II - Týniště nad Orlicí</t>
  </si>
  <si>
    <t>19RRD12-0003</t>
  </si>
  <si>
    <t>OBEC DOBRÉ</t>
  </si>
  <si>
    <t>Navýšením počtu strojníků k vyšší akceschopnosti JSDH obce Dobré</t>
  </si>
  <si>
    <t>19RRD12-0005</t>
  </si>
  <si>
    <t>Zvýšení akceschopnosti JSDH Malé Svatoňovice</t>
  </si>
  <si>
    <t>19RRD12-0006</t>
  </si>
  <si>
    <t>Zvýšení akceschopnosti JPO III SDH Dolní Kalná - řidičské oprávnění C</t>
  </si>
  <si>
    <t>19RRD12-0007</t>
  </si>
  <si>
    <t>Zvýšení akceschopnosti JPO III SDH Vrchlabí 3 - Podhůří - řidičské oprávnění skupiny C</t>
  </si>
  <si>
    <t>19RRD12-0008</t>
  </si>
  <si>
    <t>Zvýšení odborné způsobilosti členů JPO České Meziříčí</t>
  </si>
  <si>
    <t>19RRD12-0009</t>
  </si>
  <si>
    <t>Zvýšení akceschopnosti jednotky JPO III - Sbor dobrovolných hasičů Horní Lánov</t>
  </si>
  <si>
    <t>19RRD12-0010</t>
  </si>
  <si>
    <t>19RRD12-0011</t>
  </si>
  <si>
    <t>Zvýšení akceschopnosti jednotek JPO II a JPO III</t>
  </si>
  <si>
    <t>16RRD06-0010</t>
  </si>
  <si>
    <t>Cyklotrasa č. 22 - cyklostezka Lánov - Čistá v Krkonoších</t>
  </si>
  <si>
    <t>Dotační fond - vrcholový sport</t>
  </si>
  <si>
    <t>19SPT08 - Vrcholový a výkonnostní sport</t>
  </si>
  <si>
    <t>19SPT08-0001</t>
  </si>
  <si>
    <t>HBC Jičín z.s.</t>
  </si>
  <si>
    <t>Podpora HBC Jičín - extraliga a 1. liga</t>
  </si>
  <si>
    <t>19SPT08-0003</t>
  </si>
  <si>
    <t>SPORTOVNĚ STŘELECKÝ KLUB TŘEBEŠ, z.s.</t>
  </si>
  <si>
    <t>Podpora reprezentanta T. Peška na rok 2019</t>
  </si>
  <si>
    <t>19SPT08-0004</t>
  </si>
  <si>
    <t>Sportovní klub Krakonoš z.s.</t>
  </si>
  <si>
    <t>Podpora reprezentantů sleddog sportů2019</t>
  </si>
  <si>
    <t>19SPT08-0005</t>
  </si>
  <si>
    <t>POWERLIFTING VRCHLABÍ z.s.</t>
  </si>
  <si>
    <t>Podpora reprezentantů ČR v účasti na soutěžích s mezinárodní účastí</t>
  </si>
  <si>
    <t>19SPT08-0006</t>
  </si>
  <si>
    <t>Dělnická tělovýchovná jednota Hradec Králové, z.s.</t>
  </si>
  <si>
    <t>Extraliga ve stolním tenise, I. liga ve stolním tenise</t>
  </si>
  <si>
    <t>19SPT08-0007</t>
  </si>
  <si>
    <t>TJ LOKOMOTIVA TRUTNOV, z.s.</t>
  </si>
  <si>
    <t>Vrcholový a výkonnostní sport LOKO Trutnov</t>
  </si>
  <si>
    <t>19SPT08-0008</t>
  </si>
  <si>
    <t>Volejbalový klub Hronov, z.s.</t>
  </si>
  <si>
    <t>Ligový volejbal v Hronově</t>
  </si>
  <si>
    <t>19SPT08-0009</t>
  </si>
  <si>
    <t>ČSS, z.s. - sportovně střelecký klub DUKLA Hradec Králové</t>
  </si>
  <si>
    <t>Pronájmy střelnic pro přípravu střelců ČSS,z.s. SSK DUKLA Hradec Králové</t>
  </si>
  <si>
    <t>19SPT08-0010</t>
  </si>
  <si>
    <t>Wikov SKI Skuhrov n. Bělou, z.s.</t>
  </si>
  <si>
    <t>Reprezentanti v běhu na lyžích</t>
  </si>
  <si>
    <t>19SPT08-0011</t>
  </si>
  <si>
    <t>HK - cyklo s.r.o.</t>
  </si>
  <si>
    <t>Elkov - Author 2019</t>
  </si>
  <si>
    <t>19SPT08-0012</t>
  </si>
  <si>
    <t>SK Dobré, z.s.</t>
  </si>
  <si>
    <t>Družstva SK Dobré v extralize a 1.lize žen</t>
  </si>
  <si>
    <t>19SPT08-0013</t>
  </si>
  <si>
    <t>TJ Náchod, z. s.</t>
  </si>
  <si>
    <t>Házená TJ Náchod – podpora ligových družstev</t>
  </si>
  <si>
    <t>19SPT08-0014</t>
  </si>
  <si>
    <t>SK Horní Staré Město, z.s.</t>
  </si>
  <si>
    <t>Boj o extraligu</t>
  </si>
  <si>
    <t>19SPT08-0015</t>
  </si>
  <si>
    <t>OK Slavia Hradec Králové, z.s.</t>
  </si>
  <si>
    <t>Podpora výkonnostního sportu skupiny dospělých OK Slavia Hradec Králové</t>
  </si>
  <si>
    <t>19SPT08-0016</t>
  </si>
  <si>
    <t>FBK Jičín,spolek</t>
  </si>
  <si>
    <t>Podpora extraligového florbalového týmu žen FBK Jičín</t>
  </si>
  <si>
    <t>19SPT08-0017</t>
  </si>
  <si>
    <t>TJ Montas Hradec Králové, spolek</t>
  </si>
  <si>
    <t>Podpora vrcholového sportu v TJ Montas HK v roce 2019.</t>
  </si>
  <si>
    <t>19SPT08-0018</t>
  </si>
  <si>
    <t>Golf Club Hradec Králové z.s.</t>
  </si>
  <si>
    <t>VRCHOLOVÝ SPORT GCHK 2019</t>
  </si>
  <si>
    <t>19SPT08-0019</t>
  </si>
  <si>
    <t>SK Integra Hradec Králové z.s.</t>
  </si>
  <si>
    <t>Podpora členů SK Integra Hradec Králové při reprezentaci ČR v soutěžích INAS</t>
  </si>
  <si>
    <t>19SPT08-0020</t>
  </si>
  <si>
    <t>Tělocvičná jednota Sokol Dobruška</t>
  </si>
  <si>
    <t>Podpora družstev mužů a žen hrajících 1. a 2. nejvyšší celostátní soutěž v národní házené a badmintonu</t>
  </si>
  <si>
    <t>19SPT08-0021</t>
  </si>
  <si>
    <t>TJ Slavia Hradec Králové, z.s.</t>
  </si>
  <si>
    <t>Zefektivnění sportovní činnosti volejbalu dospělých TJ Slavia HK</t>
  </si>
  <si>
    <t>19SPT08-0022</t>
  </si>
  <si>
    <t>MGC Hradečtí Orli, z.s.</t>
  </si>
  <si>
    <t>Minigolfová extraliga + reprezentace ČR</t>
  </si>
  <si>
    <t>19SPT08-0023</t>
  </si>
  <si>
    <t>SPARTAK TRUTNOV, z.s.</t>
  </si>
  <si>
    <t>Vrcholový a výkonnostní sport sportovců SPARTAK Trutnov</t>
  </si>
  <si>
    <t>19SPT08-0024</t>
  </si>
  <si>
    <t>Stribrnaci z.s.</t>
  </si>
  <si>
    <t>Podpora reprezentantů České republiky Jana Volára a Lukáše Netíka</t>
  </si>
  <si>
    <t>19SPT08-0025</t>
  </si>
  <si>
    <t>TK-Východočeská sportovní z.s.</t>
  </si>
  <si>
    <t>TK Východočeská sportovní - Vrcholový a výkonnostní sport 2019</t>
  </si>
  <si>
    <t>19SPT08-0026</t>
  </si>
  <si>
    <t>Jezdecký klub Isabel, z.s.</t>
  </si>
  <si>
    <t>Sezóna 2019</t>
  </si>
  <si>
    <t>19SPT08-0028</t>
  </si>
  <si>
    <t>SPORTCENTRUM Jičín, z.s.</t>
  </si>
  <si>
    <t>Podpora vrcholových a výkonnostních orient. běžců při oddíle Sportcentrum Jičín 2019</t>
  </si>
  <si>
    <t>19SPT08-0029</t>
  </si>
  <si>
    <t>Region Panda, z. s.</t>
  </si>
  <si>
    <t>Vrcholový a výkonnostní sport v Regionu Panda</t>
  </si>
  <si>
    <t>19SPT08-0030</t>
  </si>
  <si>
    <t>Sportovní klub Nové Město nad Metují z.s.</t>
  </si>
  <si>
    <t>Podpora vrcholového sportu 2019</t>
  </si>
  <si>
    <t>19SPT08-0031</t>
  </si>
  <si>
    <t>SK Karate Spartak Hradec Králové, z.s.</t>
  </si>
  <si>
    <t>Vrcholová závodní činnost SK Karate Spartak HK 2019</t>
  </si>
  <si>
    <t>19SPT08-0032</t>
  </si>
  <si>
    <t>Tělocvičná jednota Sokol Hradec Králové</t>
  </si>
  <si>
    <t>Podpora extraligového družstva basketbalu a atletiky v TJ Sokol Hradec Králové</t>
  </si>
  <si>
    <t>19SPT08-0033</t>
  </si>
  <si>
    <t>TENIS - CENTRUM DTJ HK, z.s.</t>
  </si>
  <si>
    <t>I. liga dospělých v tenise - O titul mistra ČR a II. liga dospělých v tenise</t>
  </si>
  <si>
    <t>19SPT08-0034</t>
  </si>
  <si>
    <t>TJ SOKOL Deštné v Orlických horách z.s.</t>
  </si>
  <si>
    <t>Podpora vrchol. sportu sportu a reprezentace v alp. lyžování v TJ SOKOL Deštné v O.h. z.s. 2019</t>
  </si>
  <si>
    <t>19SPT08-0035</t>
  </si>
  <si>
    <t>Atletika Bez Bariér Pardubice</t>
  </si>
  <si>
    <t>Atletická sezóna hendikep. atleta Martina Zacha</t>
  </si>
  <si>
    <t>19SPT08-0036</t>
  </si>
  <si>
    <t>Český rybářský svaz, z. s., míst. org. Třebechovice p. O.</t>
  </si>
  <si>
    <t>Podpora reprezentantů ČR v lovu ryb udicí - plavaná</t>
  </si>
  <si>
    <t>19SPT08-0037</t>
  </si>
  <si>
    <t>IBK Hradec Králové, spolek</t>
  </si>
  <si>
    <t>1.liga žen v klubu IBK Hradec Králové</t>
  </si>
  <si>
    <t>19SPT08-0038</t>
  </si>
  <si>
    <t>Tělocvičná jednota Sokol Pražské Předměstí</t>
  </si>
  <si>
    <t>Extraliga a 1. liga mužů stolního tenisu, Extraliga mužů basketbalu</t>
  </si>
  <si>
    <t>19SPT08-0039</t>
  </si>
  <si>
    <t>HBC Hradec Králové 1988, z.s.</t>
  </si>
  <si>
    <t>Podpora hokejbalového týmu v Extralize mužů a Extralize juniorů</t>
  </si>
  <si>
    <t>19SPT08-0040</t>
  </si>
  <si>
    <t>BC Bowlingzone, z.s.</t>
  </si>
  <si>
    <t>Podpora vrchol. sportovců v soutěž. roce 2019</t>
  </si>
  <si>
    <t>19SPT08-0041</t>
  </si>
  <si>
    <t>OK 99 Hradec Králové, z.s.</t>
  </si>
  <si>
    <t>Podpora talent. závodníků v oddíle OK99 HK</t>
  </si>
  <si>
    <t>19SPT08-0042</t>
  </si>
  <si>
    <t>SVS Hradec Králové, z.s.</t>
  </si>
  <si>
    <t>SVS - Extraliga a 1. liga žen ve stolním tenisu - podpora první a druhé nejvyšší soutěže v ČR</t>
  </si>
  <si>
    <t>19SPT08-0043</t>
  </si>
  <si>
    <t>SKP JUDO Jičín, z.s.</t>
  </si>
  <si>
    <t>Podpora vrcholového a výkonnostního sportu</t>
  </si>
  <si>
    <t>19SPT08-0044</t>
  </si>
  <si>
    <t>Olfin Car Ski team, z.s.</t>
  </si>
  <si>
    <t>Podpora v přípravě lyžařů běžců pro závody svět. a evrop. poháru, mistrovství světa U20 a MČR.</t>
  </si>
  <si>
    <t>19SPT08-0045</t>
  </si>
  <si>
    <t>Akademie freestyle lyžování z.s.</t>
  </si>
  <si>
    <t>Podpora reprezentantů v přípravě na závody MS a MSJ</t>
  </si>
  <si>
    <t>19SPT08-0047</t>
  </si>
  <si>
    <t>A-TEAM Hradec Králové, z.s.</t>
  </si>
  <si>
    <t>Výprava 2 seniorských týmů na Mistrovství Evropy mažoretek  4.-7.7.2019 v Chorvatsku</t>
  </si>
  <si>
    <t>19SPT08-0049</t>
  </si>
  <si>
    <t>Centrum handicapovaných lyžařů, z.s.</t>
  </si>
  <si>
    <t>CZECH PARA ALPINE SKI TEAM</t>
  </si>
  <si>
    <t>19SPT08-0050</t>
  </si>
  <si>
    <t>Florbal Náchod z. s.</t>
  </si>
  <si>
    <t>1.liga mužů v Náchodě</t>
  </si>
  <si>
    <t>19SPT08-0051</t>
  </si>
  <si>
    <t>King HK z.s.</t>
  </si>
  <si>
    <t>Sportovní sezóna 2019</t>
  </si>
  <si>
    <t>Dotační fond - sport a tělovýchova</t>
  </si>
  <si>
    <t>19SPTU1 - Pohybová gramotnost a pořádání sportovních akcí</t>
  </si>
  <si>
    <t>19SPTU2 - Sportovní aktivity a tělovýchova</t>
  </si>
  <si>
    <t>19SPTU1-0001</t>
  </si>
  <si>
    <t>SH ČMS - Sbor dobrovolných hasičů Pšánky</t>
  </si>
  <si>
    <t>Extraliga České republiky a Východočeská hasičská liga Pšánky 2019</t>
  </si>
  <si>
    <t>19SPTU1-0002</t>
  </si>
  <si>
    <t>Krasobruslařský klub Dvůr Králové nad Labem z.s.</t>
  </si>
  <si>
    <t>Bruslení pro všechny</t>
  </si>
  <si>
    <t>19SPTU1-0004</t>
  </si>
  <si>
    <t>Top race agency, z.s.</t>
  </si>
  <si>
    <t>Rock Point - Horská výzva 2019, 6.závod - Krkonoše</t>
  </si>
  <si>
    <t>19SPTU1-0005</t>
  </si>
  <si>
    <t>TJ Liga 100 Hradec Králové z.s.</t>
  </si>
  <si>
    <t>Velká cena východních Čech v bězích</t>
  </si>
  <si>
    <t>19SPTU1-0006</t>
  </si>
  <si>
    <t>Tělocvičná jednota Sokol Nechanice</t>
  </si>
  <si>
    <t>Pohybová gramotnost a pořádání sportovních akcí 2019</t>
  </si>
  <si>
    <t>19SPTU1-0007</t>
  </si>
  <si>
    <t>FC Spartak Rychnov nad Kněžnou, z.s.</t>
  </si>
  <si>
    <t>Pojďme spolu na fotbal</t>
  </si>
  <si>
    <t>19SPTU1-0008</t>
  </si>
  <si>
    <t>Velocipéd klub Nová Paka, z.s.</t>
  </si>
  <si>
    <t>BeMANIAX Novopacký maraton</t>
  </si>
  <si>
    <t>19SPTU1-0009</t>
  </si>
  <si>
    <t>Sportovní klub Babylon z. s.</t>
  </si>
  <si>
    <t>BABYLON CUP 2019 - mezinárodní turnaj v malé kopané mužů a žen</t>
  </si>
  <si>
    <t>19SPTU1-0010</t>
  </si>
  <si>
    <t>Stepík Nové Město nad Metují, z.s.</t>
  </si>
  <si>
    <t>Bohemia Aerobic Tour 2019 a Bohemia Aerobic Tour SAMC 2019</t>
  </si>
  <si>
    <t>19SPTU1-0011</t>
  </si>
  <si>
    <t>Grand Prix Hradec Králové 2019</t>
  </si>
  <si>
    <t>19SPTU1-0012</t>
  </si>
  <si>
    <t>Havlovický svaz malého fotbalu z.s.</t>
  </si>
  <si>
    <t>19SPTU1-0013</t>
  </si>
  <si>
    <t>Mezinárodní turnaj O pohár starosty obce 2019</t>
  </si>
  <si>
    <t>19SPTU1-0016</t>
  </si>
  <si>
    <t>27. mistrovství České republiky ve stolním tenisu sportovců s mentálním postižením 2019</t>
  </si>
  <si>
    <t>19SPTU1-0017</t>
  </si>
  <si>
    <t>Volejbalový klub mládeže RÉMA Rychnov nad Kněžnou,z.s.</t>
  </si>
  <si>
    <t>Volejbalový klub mládeže RÉMA Rychnov nad Kněžnou</t>
  </si>
  <si>
    <t>19SPTU1-0018</t>
  </si>
  <si>
    <t>Volejbalový klub AUTO ŠKODA Kvasiny, z.s.</t>
  </si>
  <si>
    <t>Jarní turnaj mládeže XXVIII.ročnik</t>
  </si>
  <si>
    <t>19SPTU1-0021</t>
  </si>
  <si>
    <t>FbC Malé Svatoňovice, z.s.</t>
  </si>
  <si>
    <t>Čapkovice Open 2019</t>
  </si>
  <si>
    <t>19SPTU1-0023</t>
  </si>
  <si>
    <t>SK RN Hradec Králové z.s.</t>
  </si>
  <si>
    <t>Sportuj s námi</t>
  </si>
  <si>
    <t>19SPTU1-0024</t>
  </si>
  <si>
    <t>Orlický maraton v běhu na lyžích 2019</t>
  </si>
  <si>
    <t>19SPTU1-0025</t>
  </si>
  <si>
    <t>Královéhradecký krajský fotbalový svaz</t>
  </si>
  <si>
    <t>Poháry mládeže 2019</t>
  </si>
  <si>
    <t>19SPTU1-0028</t>
  </si>
  <si>
    <t>Radost z pohybu 2</t>
  </si>
  <si>
    <t>19SPTU1-0029</t>
  </si>
  <si>
    <t>6. ročník Benchpress &amp; Deadlift International Cup 2019</t>
  </si>
  <si>
    <t>19SPTU1-0030</t>
  </si>
  <si>
    <t>Dům dětí a mládeže, Rychnov nad Kněžnou, Poláčkovo náměstí 88</t>
  </si>
  <si>
    <t>SPORTOVÁNÍ S DÉČKEM 2019</t>
  </si>
  <si>
    <t>19SPTU1-0031</t>
  </si>
  <si>
    <t>Streetball Nový Bydžov 15. ročník</t>
  </si>
  <si>
    <t>19SPTU1-0032</t>
  </si>
  <si>
    <t>Tělovýchovná jednota Jiskra Jaroměř, z. s.</t>
  </si>
  <si>
    <t>Velká cena Českomoravského klubu veteránů</t>
  </si>
  <si>
    <t>19SPTU1-0033</t>
  </si>
  <si>
    <t>AC TJ Jičín, z. s.</t>
  </si>
  <si>
    <t>74. Mikulášský běh</t>
  </si>
  <si>
    <t>19SPTU1-0034</t>
  </si>
  <si>
    <t>Závod triatlonových nadějí 2019, Hradecká míle</t>
  </si>
  <si>
    <t>19SPTU1-0035</t>
  </si>
  <si>
    <t>Spolek Cipísek</t>
  </si>
  <si>
    <t>Běháni v Ráji</t>
  </si>
  <si>
    <t>19SPTU1-0036</t>
  </si>
  <si>
    <t>Juniorský maratonský klub, z.s.</t>
  </si>
  <si>
    <t>Juniorský maraton 2019</t>
  </si>
  <si>
    <t>19SPTU1-0037</t>
  </si>
  <si>
    <t>Sportovní klub Kasper-Swix Trutnov, z.s.</t>
  </si>
  <si>
    <t>6. ročník ABB Trutnovský půlmaraton 2019 a sportování s Kasper Swix Teamem</t>
  </si>
  <si>
    <t>19SPTU1-0038</t>
  </si>
  <si>
    <t>Borský klub lyžařů Machov z.s.</t>
  </si>
  <si>
    <t>Machov - pro každého nějaká aktivita</t>
  </si>
  <si>
    <t>19SPTU1-0039</t>
  </si>
  <si>
    <t>SKBU Trutnov, z. s.</t>
  </si>
  <si>
    <t>Velká cena města Trutnova 2019</t>
  </si>
  <si>
    <t>19SPTU1-0040</t>
  </si>
  <si>
    <t>Sportovní oddíl OB Spartak Rychnov nad Kněžnou, z. s.</t>
  </si>
  <si>
    <t>Pořádání sportovní soutěže 2019</t>
  </si>
  <si>
    <t>19SPTU1-0041</t>
  </si>
  <si>
    <t>SK LOB Nová Paka, z.s.</t>
  </si>
  <si>
    <t>Pořádání sportovní akce v roce 2019 sportovním klubem SK LOB Nová Paka z.s.</t>
  </si>
  <si>
    <t>19SPTU1-0043</t>
  </si>
  <si>
    <t>Sportovní klub HC Opočno, z.s.</t>
  </si>
  <si>
    <t>Škola bruslení 2019</t>
  </si>
  <si>
    <t>19SPTU1-0044</t>
  </si>
  <si>
    <t>TJ Spartak Opočno, z.s.</t>
  </si>
  <si>
    <t>Opočno Cup 2019</t>
  </si>
  <si>
    <t>19SPTU1-0045</t>
  </si>
  <si>
    <t>SKP Judo Nový Bydžov, z.s.</t>
  </si>
  <si>
    <t>Mezinárodní VC Nového Bydžova " O pohár Josefa Verfla" - Český pohár</t>
  </si>
  <si>
    <t>19SPTU1-0046</t>
  </si>
  <si>
    <t>Tělocvičná jednota Sokol Krčín</t>
  </si>
  <si>
    <t>Mistrovství ČR dorostenců v národní házené</t>
  </si>
  <si>
    <t>19SPTU1-0047</t>
  </si>
  <si>
    <t>Královéhradecký krajský atletický svaz</t>
  </si>
  <si>
    <t>Krajský přebor družstev a jednotlivců mládeže</t>
  </si>
  <si>
    <t>19SPTU1-0049</t>
  </si>
  <si>
    <t>Žádost o dotaci na rok 2019 pro TJ Montas HK.</t>
  </si>
  <si>
    <t>19SPTU1-0050</t>
  </si>
  <si>
    <t>Pohybová gramotnost a pořádání sportovních akcí LOKO Trutnov</t>
  </si>
  <si>
    <t>19SPTU1-0052</t>
  </si>
  <si>
    <t>TURNAJ MLÁDEŽE a POHYB S GOLFEM GCHK 2019</t>
  </si>
  <si>
    <t>19SPTU1-0053</t>
  </si>
  <si>
    <t>SH ČMS - Sbor dobrovolných hasičů Chábory</t>
  </si>
  <si>
    <t>38. ročník Přespolního běhu areálem zdraví Chábory</t>
  </si>
  <si>
    <t>19SPTU1-0055</t>
  </si>
  <si>
    <t>Podpora turnaje o Pohár České republiky dorostenců v národní házené</t>
  </si>
  <si>
    <t>19SPTU1-0056</t>
  </si>
  <si>
    <t>DDM JK Chlumec nad Cidlinou z. s.</t>
  </si>
  <si>
    <t>Polabská liga 2019 - pořádání soutěže v judu</t>
  </si>
  <si>
    <t>19SPTU1-0058</t>
  </si>
  <si>
    <t>TJ Krakonoš Trutnov - jezdecký oddíl z.s.</t>
  </si>
  <si>
    <t>Seriál hobby závodů pro neregistrované sportovce - dětí, mládež a seniory 2019</t>
  </si>
  <si>
    <t>19SPTU1-0059</t>
  </si>
  <si>
    <t>Královéhradecká krajská asociace Sport pro všechny, z.s.</t>
  </si>
  <si>
    <t>Sport pro všechny - pestrá celoroční nabídka sportovních akcí pro širokou veřejnost  Královéhradeckého kraje</t>
  </si>
  <si>
    <t>19SPTU1-0060</t>
  </si>
  <si>
    <t>RMSK "Cidlina" Nový Bydžov, z.s.</t>
  </si>
  <si>
    <t>Podpora pohybové gramotnosti dětí v rámci náborové činnosti klubu</t>
  </si>
  <si>
    <t>19SPTU1-0061</t>
  </si>
  <si>
    <t>Významné sportovní akce SPARTAKu</t>
  </si>
  <si>
    <t>19SPTU1-0062</t>
  </si>
  <si>
    <t>TJ SKP Valdice, z.s.</t>
  </si>
  <si>
    <t>Přípravka a všesportovní dny Valdice 2019</t>
  </si>
  <si>
    <t>19SPTU1-0063</t>
  </si>
  <si>
    <t>Základní škola Úpice - Lány</t>
  </si>
  <si>
    <t>ÚPICKÁ LAŤKA 2019</t>
  </si>
  <si>
    <t>19SPTU1-0064</t>
  </si>
  <si>
    <t>OLYMP FLORBAL, z.s.</t>
  </si>
  <si>
    <t>Podpora pravidelné sportovní činnosti pro neorganizované děti ze základních škol na území Královéhradeckého kraje</t>
  </si>
  <si>
    <t>19SPTU1-0066</t>
  </si>
  <si>
    <t>Sportovní aktivity a projekty TJ Slavia HK I</t>
  </si>
  <si>
    <t>19SPTU1-0067</t>
  </si>
  <si>
    <t>TJ Sokol Železnice z.s.</t>
  </si>
  <si>
    <t>iBoccia a závěsný kuželník - sporty pro každého, pokračování v započaté činnosti.</t>
  </si>
  <si>
    <t>19SPTU1-0068</t>
  </si>
  <si>
    <t>Tělocvičná jednota Sokol Nové Město nad Metují</t>
  </si>
  <si>
    <t>Velká cena Nové Město nad Metují v athénském šplhu</t>
  </si>
  <si>
    <t>19SPTU1-0069</t>
  </si>
  <si>
    <t>Východočeský tenisový spolek z.s.</t>
  </si>
  <si>
    <t>Východočeský tenisový spolek - Zapojení nesportujících občanů do světa sportu</t>
  </si>
  <si>
    <t>19SPTU1-0070</t>
  </si>
  <si>
    <t>TJ Sokol Smiřice, z.s.</t>
  </si>
  <si>
    <t>Podpora pohybových aktivit žen 2019</t>
  </si>
  <si>
    <t>19SPTU1-0071</t>
  </si>
  <si>
    <t>TRI CLUB Dobruška, z.s.</t>
  </si>
  <si>
    <t>Dobrušský pohár 2019</t>
  </si>
  <si>
    <t>19SPTU1-0072</t>
  </si>
  <si>
    <t>SK DNF z.s.</t>
  </si>
  <si>
    <t>Krkonošská 50 - Memoriál Ády Klepše</t>
  </si>
  <si>
    <t>19SPTU1-0073</t>
  </si>
  <si>
    <t>Tělocvičná jednota Sokol Jaroměř - Josefov 2</t>
  </si>
  <si>
    <t>Pořádání sportovních akcí v TJ Sokol Jaroměř-Josefov 2 (MČR, BTM ČR)</t>
  </si>
  <si>
    <t>19SPTU1-0074</t>
  </si>
  <si>
    <t>Činnost SK Karate Spartak HK 2019</t>
  </si>
  <si>
    <t>19SPTU1-0075</t>
  </si>
  <si>
    <t>Tělocvičná jednota Sokol Jaroměř</t>
  </si>
  <si>
    <t>Jaroměřský kros 2019</t>
  </si>
  <si>
    <t>19SPTU1-0076</t>
  </si>
  <si>
    <t>Český svaz kin-ballu z.s.</t>
  </si>
  <si>
    <t>Mezinárodní kin-ballový turnaj Inter G cup 2019 - 9.ročník</t>
  </si>
  <si>
    <t>19SPTU1-0077</t>
  </si>
  <si>
    <t>Královéhradecký krajský volejbalový svaz</t>
  </si>
  <si>
    <t>Projekty mládeže krajského volejbalového svazu</t>
  </si>
  <si>
    <t>19SPTU1-0078</t>
  </si>
  <si>
    <t>Golf Club Hrádek 1995</t>
  </si>
  <si>
    <t>Rozšiřování a prohlubování pohybové gramotnosti dospělých a dětí v rámci akcí GCH1995 v roce 2019</t>
  </si>
  <si>
    <t>19SPTU1-0079</t>
  </si>
  <si>
    <t>Pořádání Rychnovského šachového festivalu seniorů a krajských soutěží a přeborů mládeže v šachu</t>
  </si>
  <si>
    <t>19SPTU1-0080</t>
  </si>
  <si>
    <t>Sportcentrum Jičín, z.s. a jeho sportovní akce v roce 2019</t>
  </si>
  <si>
    <t>19SPTU1-0082</t>
  </si>
  <si>
    <t>Sportovní klub Janské Lázně, z.s.</t>
  </si>
  <si>
    <t>Pořádání závodů, turnajů a soutěží</t>
  </si>
  <si>
    <t>19SPTU1-0083</t>
  </si>
  <si>
    <t>Královéhradecký krajský šachový svaz /KHŠS/</t>
  </si>
  <si>
    <t>Krajské přebory mládeže a Velká cena Královéhradeckého kraje</t>
  </si>
  <si>
    <t>19SPTU1-0084</t>
  </si>
  <si>
    <t>Dům dětí a mládeže Nová generace, Hradec Králové</t>
  </si>
  <si>
    <t>Hýbe se celá rodina 2019</t>
  </si>
  <si>
    <t>19SPTU1-0085</t>
  </si>
  <si>
    <t>TJ UŠO Královéhradecko sever, z.s.</t>
  </si>
  <si>
    <t>Mistrovství Severovýchodních Čech</t>
  </si>
  <si>
    <t>19SPTU1-0086</t>
  </si>
  <si>
    <t>TJ Tatran Hostinné, spolek</t>
  </si>
  <si>
    <t>Sportovní akce TJ Tatran Hostinné 2019</t>
  </si>
  <si>
    <t>19SPTU1-0088</t>
  </si>
  <si>
    <t>TENIS-CENTRUM DTJ HK - pořádání 66 tenisových turnajů, příměstských prázdninových pobytů a den otevřených dveří</t>
  </si>
  <si>
    <t>19SPTU1-0089</t>
  </si>
  <si>
    <t>Okresní fotbalový svaz Náchod</t>
  </si>
  <si>
    <t>Sportovní dny pro děti a mládež</t>
  </si>
  <si>
    <t>19SPTU1-0090</t>
  </si>
  <si>
    <t>I. Východočeská Tenisová, z.s.</t>
  </si>
  <si>
    <t>1. Východočeská tenisová - sport pro všechny 2019</t>
  </si>
  <si>
    <t>19SPTU1-0091</t>
  </si>
  <si>
    <t>Orel jednota Třebechovice pod Orebem</t>
  </si>
  <si>
    <t>Aktivity v oblasti sportu a tělovýchovy</t>
  </si>
  <si>
    <t>19SPTU1-0093</t>
  </si>
  <si>
    <t>Tělovýchovná jednota zdravotně postižených sportovců ČECHIE Hradec Králové, z.s.</t>
  </si>
  <si>
    <t>Mezinárodní turnaj ve stolním tenisu</t>
  </si>
  <si>
    <t>19SPTU1-0094</t>
  </si>
  <si>
    <t>SK MG Dobruška, z. s.</t>
  </si>
  <si>
    <t>Dobrušské jaro</t>
  </si>
  <si>
    <t>19SPTU1-0095</t>
  </si>
  <si>
    <t>Královéhradecký krajský svaz stolního tenisu, z.s.</t>
  </si>
  <si>
    <t>Krajské přebory jednotlivců a družstev</t>
  </si>
  <si>
    <t>19SPTU1-0096</t>
  </si>
  <si>
    <t>Volejbal Červený Kostelec, z.s.</t>
  </si>
  <si>
    <t>Volejbalový turnaj smíšených družstev</t>
  </si>
  <si>
    <t>19SPTU1-0097</t>
  </si>
  <si>
    <t>HCM Jaroměř, z. s.</t>
  </si>
  <si>
    <t>HCM Jaroměř - školička bruslení</t>
  </si>
  <si>
    <t>19SPTU1-0100</t>
  </si>
  <si>
    <t>Plavecký klub Hradec Králové z.s.</t>
  </si>
  <si>
    <t>Jarní pohár města Hradec Králové - 29. ročník</t>
  </si>
  <si>
    <t>19SPTU1-0102</t>
  </si>
  <si>
    <t>TJ Sokol Havlovice, z.s.</t>
  </si>
  <si>
    <t>Aktivity TJ Sokol Havlovice</t>
  </si>
  <si>
    <t>19SPTU1-0104</t>
  </si>
  <si>
    <t>Český svaz akrobatického Rock and Rollu</t>
  </si>
  <si>
    <t>Okno akrobatického rock and rollu v KHK – mezinárodní soutěže</t>
  </si>
  <si>
    <t>19SPTU1-0105</t>
  </si>
  <si>
    <t>Východočeský oblastní tenisový svaz</t>
  </si>
  <si>
    <t>Podpora mládežnických soutěží družstev i jednotlivců řízené VčOTS</t>
  </si>
  <si>
    <t>19SPTU1-0107</t>
  </si>
  <si>
    <t>SKI Police nad Metují, z.s.</t>
  </si>
  <si>
    <t>Pořádání veřejných lyžařských, silničních a přespolních běhů</t>
  </si>
  <si>
    <t>19SPTU1-0108</t>
  </si>
  <si>
    <t>Sportovní akademie Špindlerův Mlýn, z.ú.</t>
  </si>
  <si>
    <t>O pohár Sportovní akademie 2019</t>
  </si>
  <si>
    <t>19SPTU1-0109</t>
  </si>
  <si>
    <t>Mistrovství České republiky mažoretek 2019</t>
  </si>
  <si>
    <t>19SPTU1-0110</t>
  </si>
  <si>
    <t>Sport and Culture Entertainment z.s.</t>
  </si>
  <si>
    <t>Hradecké sportovní hry 2019</t>
  </si>
  <si>
    <t>19SPTU1-0111</t>
  </si>
  <si>
    <t>SK Klackaři Kostelec nad Orlicí, z.s.</t>
  </si>
  <si>
    <t>Pořádání turnajů celorepublikových softballových soutěží a náborové akce</t>
  </si>
  <si>
    <t>19SPTU1-0112</t>
  </si>
  <si>
    <t>Soutěž žáků, Samurajská Katana.</t>
  </si>
  <si>
    <t>19SPTU1-0114</t>
  </si>
  <si>
    <t>CAMP4KIDS z.s.</t>
  </si>
  <si>
    <t>CAMP4KIDS sportovní kempy pro děti a mládež</t>
  </si>
  <si>
    <t>19SPTU1-0115</t>
  </si>
  <si>
    <t>SHIN-KYO, z. s.</t>
  </si>
  <si>
    <t>Aktivity pro pohybový a všestranný rozvoj dětí a zapojení jejich rodičů do činnosti klubu</t>
  </si>
  <si>
    <t>19SPTU1-0116</t>
  </si>
  <si>
    <t>Kurzy monoski, výukové lyžařské kurzy pro vozíčkáře</t>
  </si>
  <si>
    <t>19SPTU1-0117</t>
  </si>
  <si>
    <t>SKP Judo Náchod z.s.</t>
  </si>
  <si>
    <t>Pravidelné pohybové aktivity</t>
  </si>
  <si>
    <t>19SPTU1-0118</t>
  </si>
  <si>
    <t>Sportovní klub Miletín, z.s.,</t>
  </si>
  <si>
    <t>8.ročník Miletínského scorelaufu</t>
  </si>
  <si>
    <t>19SPTU1-0119</t>
  </si>
  <si>
    <t>Podpora pořádání Otužileckého Labe a River Labe 2019 a celoročního projektu pohybové gramotnosti v T.J. Sokol Hradec Kr.</t>
  </si>
  <si>
    <t>19SPTU1-0120</t>
  </si>
  <si>
    <t>TJ SOKOL Červený Kostelec - Lhota z.s.</t>
  </si>
  <si>
    <t>Děti na startu Červený Kostelec</t>
  </si>
  <si>
    <t>19SPTU1-0121</t>
  </si>
  <si>
    <t>SK Horská Trutnov, z.s.</t>
  </si>
  <si>
    <t>FIT Trutnovsko</t>
  </si>
  <si>
    <t>19SPTU1-0122</t>
  </si>
  <si>
    <t>AKADEMIE Wudang - Kungfu Taiji Quan Hradec Králové, spolek</t>
  </si>
  <si>
    <t>Celoroční výuka forem Kungfu, Taiji Quan, Qigong pro prevenci zdraví a zvýšení pohybové gramotnosti občanů</t>
  </si>
  <si>
    <t>19SPTU1-0126</t>
  </si>
  <si>
    <t>Česká asociace tchoukballu, z.s.</t>
  </si>
  <si>
    <t>Mistrovství České republiky v beach tchoukballu</t>
  </si>
  <si>
    <t>19SPTU1-0129</t>
  </si>
  <si>
    <t>Běžecká škola Run4fun z.s.</t>
  </si>
  <si>
    <t>Běžecká škola Run4fun</t>
  </si>
  <si>
    <t>19SPTU1-0130</t>
  </si>
  <si>
    <t>Fotbalový klub Jaroměř, z.s.</t>
  </si>
  <si>
    <t>FOTTUR JAROMĚŘ 2019</t>
  </si>
  <si>
    <t>19SPTU2-0001</t>
  </si>
  <si>
    <t>HBC Jičín 2019 - činnost RHC, pravidelná sportovní činnost mládeže a doškolovací semináře trenérů</t>
  </si>
  <si>
    <t>19SPTU2-0002</t>
  </si>
  <si>
    <t>VK Slavia Hradec Králové, z. s.</t>
  </si>
  <si>
    <t>Dětský oddíl VODÁČEK 2019</t>
  </si>
  <si>
    <t>19SPTU2-0003</t>
  </si>
  <si>
    <t>Celoroční pravidelná sportovní činnost dětí a mládeže 2019</t>
  </si>
  <si>
    <t>19SPTU2-0004</t>
  </si>
  <si>
    <t>Tělovýchovná jednota středisko vrcholového sportu Krkonoše z.s.</t>
  </si>
  <si>
    <t>Talentovaní sportovci běžeckého lyžování a biatlonu</t>
  </si>
  <si>
    <t>19SPTU2-0005</t>
  </si>
  <si>
    <t>Sportovní činnost 2019</t>
  </si>
  <si>
    <t>19SPTU2-0006</t>
  </si>
  <si>
    <t>ČSS, z.s. Královéhradecké krajské sdružení ČSS</t>
  </si>
  <si>
    <t>Podpora krajského výběru mládeže pro rok 2019</t>
  </si>
  <si>
    <t>19SPTU2-0007</t>
  </si>
  <si>
    <t>Podpora činnosti oddílu stolního tenisu</t>
  </si>
  <si>
    <t>19SPTU2-0008</t>
  </si>
  <si>
    <t>Pravidelné celoroční cvičení a tanec dětí a mládeže ve Stepíku</t>
  </si>
  <si>
    <t>19SPTU2-0010</t>
  </si>
  <si>
    <t>Celoroční činnost družstva mládeže</t>
  </si>
  <si>
    <t>19SPTU2-0012</t>
  </si>
  <si>
    <t>FBK Hořice, z.s.</t>
  </si>
  <si>
    <t>Pravidelná sportovní činnost mládeže v oddíle FBK Hořice</t>
  </si>
  <si>
    <t>19SPTU2-0013</t>
  </si>
  <si>
    <t>Český florbal</t>
  </si>
  <si>
    <t>Mládežnické výběry KHK, Příprava na ODM a Speciální seminář trenérů</t>
  </si>
  <si>
    <t>19SPTU2-0014</t>
  </si>
  <si>
    <t>Podpora činnosti Královéhradeckého krajského fotbalového svazu</t>
  </si>
  <si>
    <t>19SPTU2-0015</t>
  </si>
  <si>
    <t>PARK GOLF CLUB HRADEC KRÁLOVÉ, z.s.</t>
  </si>
  <si>
    <t>Zajištění tréninkové a soutěžní činnosti dětských a mládežnických členů Pargolf Hradec Králové z.s.</t>
  </si>
  <si>
    <t>19SPTU2-0017</t>
  </si>
  <si>
    <t>Podpora sportovní činnosti OK Slavia Hradec Králové</t>
  </si>
  <si>
    <t>19SPTU2-0018</t>
  </si>
  <si>
    <t>Podpora mládeže v přípravě a reprezentaci na republikových, evropských a celosvětových soutěžích</t>
  </si>
  <si>
    <t>19SPTU2-0019</t>
  </si>
  <si>
    <t>Podpora celoroční činnosti sportovních organizací krajského a vyššího významu</t>
  </si>
  <si>
    <t>19SPTU2-0020</t>
  </si>
  <si>
    <t>Celoroční činnost mládeže VK Hronov</t>
  </si>
  <si>
    <t>19SPTU2-0021</t>
  </si>
  <si>
    <t>Okresní fotbalový svaz HRADEC KRÁLOVÉ</t>
  </si>
  <si>
    <t>Školící program rozhodčích a trenérů okresních soutěží</t>
  </si>
  <si>
    <t>19SPTU2-0022</t>
  </si>
  <si>
    <t>Podpora sportovní činnosti SK LOB Nová Paka v roce 2019</t>
  </si>
  <si>
    <t>19SPTU2-0023</t>
  </si>
  <si>
    <t>Machov- sportuj s námi celý rok</t>
  </si>
  <si>
    <t>19SPTU2-0024</t>
  </si>
  <si>
    <t>Celoroční pravidelná činnost dětí a mládeže sportovního oddílu SOOB Spartak Rychnov nad Kněžnou 2019</t>
  </si>
  <si>
    <t>19SPTU2-0025</t>
  </si>
  <si>
    <t>Celoroční pravidelná příprava lyžařů běžců</t>
  </si>
  <si>
    <t>19SPTU2-0026</t>
  </si>
  <si>
    <t>Sportovní činnost SKBU Trutnov 2019</t>
  </si>
  <si>
    <t>19SPTU2-0028</t>
  </si>
  <si>
    <t>Celoroční sportovní činnost mládeže v oddílu badmintonu v roce 2019</t>
  </si>
  <si>
    <t>19SPTU2-0029</t>
  </si>
  <si>
    <t>Tělovýchovná jednota Náchod, z. s.</t>
  </si>
  <si>
    <t>Házená TJ Náchod - podpora mládeže 2019</t>
  </si>
  <si>
    <t>19SPTU2-0030</t>
  </si>
  <si>
    <t>PONMM, z.s.</t>
  </si>
  <si>
    <t>Plavecký oddíl PONMM, z.s. – podpora dětí a mládeže 2019</t>
  </si>
  <si>
    <t>19SPTU2-0031</t>
  </si>
  <si>
    <t>Mladí opočenští baroni 2019 - podpora mládežnických hokejových mužstev HC Opočno</t>
  </si>
  <si>
    <t>19SPTU2-0032</t>
  </si>
  <si>
    <t>Opočenská fotbalová mládež 2019</t>
  </si>
  <si>
    <t>19SPTU2-0033</t>
  </si>
  <si>
    <t>Podpora mládežnických florbalových týmů FBK Jičín</t>
  </si>
  <si>
    <t>19SPTU2-0034</t>
  </si>
  <si>
    <t>SPORTOVNÍ AKTIVITY A ČINNOST TCM GCHK 2019</t>
  </si>
  <si>
    <t>19SPTU2-0035</t>
  </si>
  <si>
    <t>Sportovní aktivity a tělovýchova LOKO Trutnov</t>
  </si>
  <si>
    <t>19SPTU2-0036</t>
  </si>
  <si>
    <t>Podpora atletiky v Královéhradeckém kraji</t>
  </si>
  <si>
    <t>19SPTU2-0037</t>
  </si>
  <si>
    <t>SK Integra Hradec Králové - příležitost pro sportovce s mentálním postižením</t>
  </si>
  <si>
    <t>19SPTU2-0038</t>
  </si>
  <si>
    <t>FC OLYMPIA HRADEC KRÁLOVÉ z.s. - FK Kratonohy</t>
  </si>
  <si>
    <t>Činnost sportovního centra a celoroční činnost oddílu FC Olympia</t>
  </si>
  <si>
    <t>19SPTU2-0039</t>
  </si>
  <si>
    <t>Celoroční sportovní činnost mládeže v oddíle národní házené a badmintonu</t>
  </si>
  <si>
    <t>19SPTU2-0041</t>
  </si>
  <si>
    <t>Celoroční sportovní činnost mládeže TJ Krakonoš Trutnov 2019</t>
  </si>
  <si>
    <t>19SPTU2-0042</t>
  </si>
  <si>
    <t>Doškolení instruktorů Sportu pro všechny III.třídy</t>
  </si>
  <si>
    <t>19SPTU2-0043</t>
  </si>
  <si>
    <t>Královéhradecký krajský svaz ČSOS</t>
  </si>
  <si>
    <t>Příprava krajského žactva v OB 2019</t>
  </si>
  <si>
    <t>19SPTU2-0044</t>
  </si>
  <si>
    <t>Sportujeme se SPARTAKem Trutnov</t>
  </si>
  <si>
    <t>19SPTU2-0045</t>
  </si>
  <si>
    <t>Celoroční pravidelná sportovní činnost mládeže FC Spartak Rychnov nad Kněžnou</t>
  </si>
  <si>
    <t>19SPTU2-0047</t>
  </si>
  <si>
    <t>Podpora činnosti DDM JK Chlumec nad Cidlinou v r. 2019 a podpora krajské reprezentace</t>
  </si>
  <si>
    <t>19SPTU2-0048</t>
  </si>
  <si>
    <t>Rozvoj mládeže ve sportovním středisku mládeže RMSK Cidlina Nový Bydžov</t>
  </si>
  <si>
    <t>19SPTU2-0050</t>
  </si>
  <si>
    <t>Sportovní aktivity a projekty TJ Slavia HK II</t>
  </si>
  <si>
    <t>19SPTU2-0051</t>
  </si>
  <si>
    <t>Tělocvičná jednota Sokol Ostroměř</t>
  </si>
  <si>
    <t>Pravidelná celoroční sportovní činnost dětí a mládeže 2019</t>
  </si>
  <si>
    <t>19SPTU2-0053</t>
  </si>
  <si>
    <t>Podpora mládeže zařazené do střediska vrcholového sportu, tréninkového střediska mládeže a mládeže zařazené do repre.</t>
  </si>
  <si>
    <t>19SPTU2-0054</t>
  </si>
  <si>
    <t>M-CROSS TEAM z.s.</t>
  </si>
  <si>
    <t>Podpora autokrosových talentů</t>
  </si>
  <si>
    <t>19SPTU2-0055</t>
  </si>
  <si>
    <t>Sportovní činnost mládeže SK Karate Spartak HK 2019</t>
  </si>
  <si>
    <t>19SPTU2-0056</t>
  </si>
  <si>
    <t>Celoroční zajištění činnosti TJ Sokol Jaroměř Josefov 2</t>
  </si>
  <si>
    <t>19SPTU2-0057</t>
  </si>
  <si>
    <t>TJ Černožice, z.s.</t>
  </si>
  <si>
    <t>Naděje rychlostní kanoistiky Černožice</t>
  </si>
  <si>
    <t>19SPTU2-0058</t>
  </si>
  <si>
    <t>Reprezentace juniorů na ME v minigolfu</t>
  </si>
  <si>
    <t>19SPTU2-0059</t>
  </si>
  <si>
    <t>Sportovní činnosti TJ Sokol Jaroměř</t>
  </si>
  <si>
    <t>19SPTU2-0060</t>
  </si>
  <si>
    <t>Vzdělávání trenérů, rozhodčích a cvičitelů kin-ballu 2019</t>
  </si>
  <si>
    <t>19SPTU2-0061</t>
  </si>
  <si>
    <t>Celoroční činnost šachového klubu Regionu Panda včetně sportovního střediska talentované mládeže</t>
  </si>
  <si>
    <t>19SPTU2-0063</t>
  </si>
  <si>
    <t>Sportovní aktivity klubu Sportcentrum Jičín, z.s. v roce 2019</t>
  </si>
  <si>
    <t>19SPTU2-0064</t>
  </si>
  <si>
    <t>Projekty mládeže krajského volejbalového svazu II</t>
  </si>
  <si>
    <t>19SPTU2-0065</t>
  </si>
  <si>
    <t>Reprezentace mládeže královehradeckého kraje</t>
  </si>
  <si>
    <t>19SPTU2-0066</t>
  </si>
  <si>
    <t>Sportovní centrum mládeže a reprezentace kraje</t>
  </si>
  <si>
    <t>19SPTU2-0067</t>
  </si>
  <si>
    <t>Podpora přípravy dětí a mládeže na týmové i individuální soutěže MČR, ODM, reprezentaci ČR v rámci SCM a SpS TJ Sokol HK</t>
  </si>
  <si>
    <t>19SPTU2-0068</t>
  </si>
  <si>
    <t>Městský fotbalový klub Nové Město nad Metují, z.s.</t>
  </si>
  <si>
    <t>Podpora a zlepšování výkonosti dětské a mládežnické členské základny MFK Nové Město nad Metují.</t>
  </si>
  <si>
    <t>19SPTU2-0069</t>
  </si>
  <si>
    <t>Činnost sportovního střediska a reprezentantů mládeže Tatran Hostinné 2019</t>
  </si>
  <si>
    <t>19SPTU2-0071</t>
  </si>
  <si>
    <t>TENIS-CENTRUM DTJ HK - Tenisová akademie, 20 smíšených mládežnických družstev, příprava reprezentantů</t>
  </si>
  <si>
    <t>19SPTU2-0072</t>
  </si>
  <si>
    <t>Vzdělávání fotbalových trenérů mládeže a rozhodčích</t>
  </si>
  <si>
    <t>19SPTU2-0073</t>
  </si>
  <si>
    <t>Sport a tělovýchova osob se zdravotním postižením</t>
  </si>
  <si>
    <t>19SPTU2-0074</t>
  </si>
  <si>
    <t>BSK TJ Jičín z.s.</t>
  </si>
  <si>
    <t>Příprava dětí a mládeže pro republikové soutěže (ŽL, DL a EXL), MČR, reprezentaci ČR v rámci SpS ČBF v Jičíně</t>
  </si>
  <si>
    <t>19SPTU2-0076</t>
  </si>
  <si>
    <t>Tělovýchovná jednota Sokol Třebeš, z.s.</t>
  </si>
  <si>
    <t>Podpora mládežnických týmů oddílu kopané Tělovýchovné jednoty Sokol Třebeš, z.s.</t>
  </si>
  <si>
    <t>19SPTU2-0077</t>
  </si>
  <si>
    <t>Celoroční příprava moderních gymnastek</t>
  </si>
  <si>
    <t>19SPTU2-0079</t>
  </si>
  <si>
    <t>Volejbal v Červeném Kostelci</t>
  </si>
  <si>
    <t>19SPTU2-0080</t>
  </si>
  <si>
    <t>MONA Náchod z.s.</t>
  </si>
  <si>
    <t>Mažoretky v Náchodě</t>
  </si>
  <si>
    <t>19SPTU2-0081</t>
  </si>
  <si>
    <t>Celoroční činnost - Plavecký klub Hradec Králové - 2019</t>
  </si>
  <si>
    <t>19SPTU2-0082</t>
  </si>
  <si>
    <t>Ski klub Deštné v Orlických horách z.s.</t>
  </si>
  <si>
    <t>Zajištění celoroční činnosti oddílu v roce 2019 a příprava závodníků k reprezentaci KHK na ODM a republikových soutěžích</t>
  </si>
  <si>
    <t>19SPTU2-0083</t>
  </si>
  <si>
    <t>Činnosti sportovních aktivit TJ Sokol Pražské Předměstí HK - stolní tenis, basketbal</t>
  </si>
  <si>
    <t>19SPTU2-0085</t>
  </si>
  <si>
    <t>FC Nový Hradec Králové</t>
  </si>
  <si>
    <t>Celoroční sportovní činnost mládeže FC NHK na rok 2019</t>
  </si>
  <si>
    <t>19SPTU2-0086</t>
  </si>
  <si>
    <t>Celoroční příprava hokejbalové mládeže</t>
  </si>
  <si>
    <t>19SPTU2-0087</t>
  </si>
  <si>
    <t>Okno akrobatického rock and rollu v KHK –rozhodčí a trenéři vzděláváme se</t>
  </si>
  <si>
    <t>19SPTU2-0088</t>
  </si>
  <si>
    <t>Tréninkové středisko mládeže ČTS</t>
  </si>
  <si>
    <t>19SPTU2-0089</t>
  </si>
  <si>
    <t>Podpora mládeže a dětí v orientačním běhu v oddíle OK99 Hradec Králové</t>
  </si>
  <si>
    <t>19SPTU2-0090</t>
  </si>
  <si>
    <t>Činnost klubu běžeckého lyžování</t>
  </si>
  <si>
    <t>19SPTU2-0091</t>
  </si>
  <si>
    <t>Činnost Sportovní akademie Špindlerův Mlýn 2019</t>
  </si>
  <si>
    <t>19SPTU2-0093</t>
  </si>
  <si>
    <t>Celoroční tréninková příprava dětí a mládeže v Tréninkovém centru mládeže</t>
  </si>
  <si>
    <t>19SPTU2-0094</t>
  </si>
  <si>
    <t>TJ Nová Paka, z. s.</t>
  </si>
  <si>
    <t>Příprava a podpora reprezentantů klubu a účastníků Letní ODM</t>
  </si>
  <si>
    <t>19SPTU2-0095</t>
  </si>
  <si>
    <t>ANGELES Dance Group, z.s.</t>
  </si>
  <si>
    <t>Tancuj s ADG 2019</t>
  </si>
  <si>
    <t>19SPTU2-0098</t>
  </si>
  <si>
    <t>Volejbalové centrum nad Metují, z. s.</t>
  </si>
  <si>
    <t>Celoroční pravidelná činnost a podpora klíčových hráčů v celorepublikových turnajích</t>
  </si>
  <si>
    <t>19SPTU2-0099</t>
  </si>
  <si>
    <t>Akademie Rinosport z.s.</t>
  </si>
  <si>
    <t>Pohyb a sport pro život – akreditovaný odborný seminář pro pedagogické pracovníky, cvičitele a trenéry</t>
  </si>
  <si>
    <t>19SPTU2-0100</t>
  </si>
  <si>
    <t>TJ Slovan Pec pod Sněžkou, z.s.</t>
  </si>
  <si>
    <t>Sportovní aktivity a tělovýchova</t>
  </si>
  <si>
    <t>19SPTU2-0102</t>
  </si>
  <si>
    <t>Zajištění celoroční závodní a tréninkové činnosti oddílu běžeckého lyžování</t>
  </si>
  <si>
    <t>19SPTU2-0103</t>
  </si>
  <si>
    <t>FbC Hradec Králové z. s.</t>
  </si>
  <si>
    <t>19SPTU2-0104</t>
  </si>
  <si>
    <t>HC Náchod z.s.</t>
  </si>
  <si>
    <t>Hokej v Náchodě</t>
  </si>
  <si>
    <t>19SPTU2-0105</t>
  </si>
  <si>
    <t>Talentovaná mládež</t>
  </si>
  <si>
    <t>19SPTU2-0106</t>
  </si>
  <si>
    <t>Na koni v sedle</t>
  </si>
  <si>
    <t>19SPTU2-0107</t>
  </si>
  <si>
    <t>Výprava kadetek a juniorek na Mistrovství Evropy mažoretek 4.-7.7.2019 Chorvatsko Zagreb</t>
  </si>
  <si>
    <t>19SPTU2-0108</t>
  </si>
  <si>
    <t>Královéhradecký svaz karate, z.s.</t>
  </si>
  <si>
    <t>Příprava krajské reprezentace na Ligu kumite družstev</t>
  </si>
  <si>
    <t>19SPTU2-0109</t>
  </si>
  <si>
    <t>Florbal Náchod klub pro všechny</t>
  </si>
  <si>
    <t>19SPTU2-0110</t>
  </si>
  <si>
    <t>Podpora reprezentačních výběrů mládeže na významných mezinárodních soutěžích/MS</t>
  </si>
  <si>
    <t>19SPTU2-0111</t>
  </si>
  <si>
    <t>Centrum handicapovaných lyžařů</t>
  </si>
  <si>
    <t>19SPTU2-0112</t>
  </si>
  <si>
    <t>Podpora materiálového zabezpečení SpS při TJ SOKOL Deštné v Orlických horách z.s. v roce 2019</t>
  </si>
  <si>
    <t>19SPTU2-0114</t>
  </si>
  <si>
    <t>Podpora dětí, mládeže a hendikepovaných Trutnovsko</t>
  </si>
  <si>
    <t>19SPTU2-0115</t>
  </si>
  <si>
    <t xml:space="preserve">SK Klackaři Kostelec nad Orlicí, z.s. </t>
  </si>
  <si>
    <t>Celoroční pravidelná činnost a účast v republikových soutěží mládeže</t>
  </si>
  <si>
    <t>19SPTU2-0116</t>
  </si>
  <si>
    <t>GOLF CLUB NA VRŠÍCH z.s.</t>
  </si>
  <si>
    <t>Sportovní činnost GC Na Vrších 2019</t>
  </si>
  <si>
    <t>19SPTU2-0117</t>
  </si>
  <si>
    <t>FK JAROMĚŘ 2019</t>
  </si>
  <si>
    <t>19SPTU2-0119</t>
  </si>
  <si>
    <t>HC Nová Paka, z.s.</t>
  </si>
  <si>
    <t>Sportovní centrum mládeže ledního hokeje v Podkrkonoší</t>
  </si>
  <si>
    <t>19SPTU2-0120</t>
  </si>
  <si>
    <t>ŠŠPM Lipky HK, spolek</t>
  </si>
  <si>
    <t>Činnost šachového klubu intenzivně zaměřeného na rozvoj talentované mládeže s cílem postupu do Extraligy mládeže</t>
  </si>
  <si>
    <t>19KPG01 - Podpora kulturních aktivit</t>
  </si>
  <si>
    <t>19KPG06 - Podpora činnosti muzeí a galerií</t>
  </si>
  <si>
    <t>19KPGU2 - Obnova památkového fondu</t>
  </si>
  <si>
    <t>19KPG01-0004</t>
  </si>
  <si>
    <t>Mezikrajová postupová přehlídka OTEVŘENO 2019</t>
  </si>
  <si>
    <t>19KPG01-0010</t>
  </si>
  <si>
    <t>Kulturní centrum města 
Týniště nad Orlicí</t>
  </si>
  <si>
    <t>50. týnišťský divadelní podzim 2019</t>
  </si>
  <si>
    <t>19KPG01-0011</t>
  </si>
  <si>
    <t>MEZINÁRODNÍ FESTIVAL OUTDOOROVÝCH FILMŮ - 17. ročník 2019</t>
  </si>
  <si>
    <t>19KPG01-0013</t>
  </si>
  <si>
    <t>Konkrétní podzim 2019 - minimal.art /Hradec Králové-Pardubice/</t>
  </si>
  <si>
    <t>19KPG01-0014</t>
  </si>
  <si>
    <t>29. ročník Akademických týdnů</t>
  </si>
  <si>
    <t>19KPG01-0016</t>
  </si>
  <si>
    <t>Meziměstské divadelní hry - 56. ročník</t>
  </si>
  <si>
    <t>19KPG01-0018</t>
  </si>
  <si>
    <t>STO-HK z.s.</t>
  </si>
  <si>
    <t>Zájezd do Polské Bydhošti</t>
  </si>
  <si>
    <t>19KPG01-0020</t>
  </si>
  <si>
    <t>Kulturní aktivity v Hořicích - 2019</t>
  </si>
  <si>
    <t>19KPG01-0022</t>
  </si>
  <si>
    <t>Nadační fond Magdaleny Kožené</t>
  </si>
  <si>
    <t>ZUŠ Open 2019</t>
  </si>
  <si>
    <t>19KPG01-0024</t>
  </si>
  <si>
    <t>,,Krásná hudba, z. s."</t>
  </si>
  <si>
    <t>Podkrkonošské hudební léto 2019</t>
  </si>
  <si>
    <t>19KPG01-0025</t>
  </si>
  <si>
    <t>Vznik nové inscenace Loutky na voze</t>
  </si>
  <si>
    <t>19KPG01-0026</t>
  </si>
  <si>
    <t>FESTIVALY 2019</t>
  </si>
  <si>
    <t>19KPG01-0027</t>
  </si>
  <si>
    <t>19KPG01-0028</t>
  </si>
  <si>
    <t>Nadační fond Jičín 
- město pohádky</t>
  </si>
  <si>
    <t>Znám já jeden krásný zámek aneb Pohádky a pověsti z hradů a zámků Českého ráje</t>
  </si>
  <si>
    <t>19KPG01-0029</t>
  </si>
  <si>
    <t>II ročník Romského Festivalu</t>
  </si>
  <si>
    <t>19KPG01-0030</t>
  </si>
  <si>
    <t>Královéhradecký architektonický manuál (KAM) - 2. fáze</t>
  </si>
  <si>
    <t>19KPG01-0031</t>
  </si>
  <si>
    <t>Jeden svět Police nad Metují 2019</t>
  </si>
  <si>
    <t>19KPG01-0033</t>
  </si>
  <si>
    <t>72. ročník amatérské divadelní přehlídky "Klicperův Chlumec"</t>
  </si>
  <si>
    <t>19KPG01-0035</t>
  </si>
  <si>
    <t>Broumovská klávesa 2019</t>
  </si>
  <si>
    <t>19KPG01-0036</t>
  </si>
  <si>
    <t>Letní hornové kurzy 2019</t>
  </si>
  <si>
    <t>19KPG01-0037</t>
  </si>
  <si>
    <t>Mgr. Barbora Machová Křováčková</t>
  </si>
  <si>
    <t>Taneční divadlo Honzy Pokusila</t>
  </si>
  <si>
    <t>19KPG01-0038</t>
  </si>
  <si>
    <t>Mgr. Věra Kopecká</t>
  </si>
  <si>
    <t>20. Dny poezie v Broumově</t>
  </si>
  <si>
    <t>19KPG01-0041</t>
  </si>
  <si>
    <t>Folklórní soubor Kvítek Hradec Králové, z. s.</t>
  </si>
  <si>
    <t>MFF Setkání s folklórem 2019</t>
  </si>
  <si>
    <t>19KPG01-0044</t>
  </si>
  <si>
    <t>Rýbrcoul - duch hor, z. s.</t>
  </si>
  <si>
    <t>Rýbrcoul, duch hor 2019; hlavní téma tohoto ročníku : Hornictví, dolování a kutání</t>
  </si>
  <si>
    <t>19KPG01-0047</t>
  </si>
  <si>
    <t>Osvětová beseda Vysokov, z. s.</t>
  </si>
  <si>
    <t>52. ročník Vysokovský kohout</t>
  </si>
  <si>
    <t>19KPG01-0050</t>
  </si>
  <si>
    <t>Galerie Morzin, z. s.</t>
  </si>
  <si>
    <t>Celoroční výstavní program Pohledy na současné české výtvarné umění</t>
  </si>
  <si>
    <t>19KPG01-0052</t>
  </si>
  <si>
    <t>SCULPTURE LINE s.r.o.</t>
  </si>
  <si>
    <t>SCULPTURE LINE</t>
  </si>
  <si>
    <t>19KPG01-0055</t>
  </si>
  <si>
    <t>Broumovská Kytara 2019</t>
  </si>
  <si>
    <t>19KPG01-0056</t>
  </si>
  <si>
    <t>Rychnovská osmička - celostátní soutěž amatérských filmů s mezinárodní účastí</t>
  </si>
  <si>
    <t>19KPG01-0058</t>
  </si>
  <si>
    <t>19KPG01-0059</t>
  </si>
  <si>
    <t>DePo 2019 - Náchodské Dny poezie 2019 - 9. ročník</t>
  </si>
  <si>
    <t>19KPG01-0063</t>
  </si>
  <si>
    <t>Opočno Františka Kupky (rok a den s Kupkou)</t>
  </si>
  <si>
    <t>19KPG01-0065</t>
  </si>
  <si>
    <t>Péče o duševní zdraví, z.s.</t>
  </si>
  <si>
    <t>Týdny pro duševní zdraví - Východní Čechy 2019</t>
  </si>
  <si>
    <t>19KPG01-0066</t>
  </si>
  <si>
    <t>Základní umělecká škola, Náchod, Tyršova 247</t>
  </si>
  <si>
    <t>Koncertní turné Francie-Španělsko a sborová výměna Canto-Zaria 2019</t>
  </si>
  <si>
    <t>19KPG01-0067</t>
  </si>
  <si>
    <t>25. ročník celostátní soutěže mladých amatérských filmařů JUNIORFILM-Memoriál Jiřího Beneše a Zlaté slunce Dvůr Králové</t>
  </si>
  <si>
    <t>19KPG01-0070</t>
  </si>
  <si>
    <t>joy-joy, z. s.</t>
  </si>
  <si>
    <t>Richenza Projekt</t>
  </si>
  <si>
    <t>19KPG01-0073</t>
  </si>
  <si>
    <t>Kulturní rok 2019 s devadesátiletým Sborem kněze Ambrože</t>
  </si>
  <si>
    <t>19KPG01-0074</t>
  </si>
  <si>
    <t>Společenské centrum Trutnovska pro kulturu a volný čas</t>
  </si>
  <si>
    <t>TRUTNOVSKÝ PODZIM 2019</t>
  </si>
  <si>
    <t>19KPG01-0076</t>
  </si>
  <si>
    <t>Lodivadlo - Boatheatre, z.s.</t>
  </si>
  <si>
    <t>Léto na Kavčáku</t>
  </si>
  <si>
    <t>19KPG01-0077</t>
  </si>
  <si>
    <t>Bigboš z.s.</t>
  </si>
  <si>
    <t>Bigboš Křinice 2019</t>
  </si>
  <si>
    <t>19KPG01-0079</t>
  </si>
  <si>
    <t>Společnost železniční výtopna Jaroměř, z.s.</t>
  </si>
  <si>
    <t>MUZEJNÍ PARNÍ VLAKY 2019</t>
  </si>
  <si>
    <t>19KPG01-0080</t>
  </si>
  <si>
    <t>25  let Lidových  řemesel  v  Kohoutově</t>
  </si>
  <si>
    <t>19KPG01-0083</t>
  </si>
  <si>
    <t>Libáňský hudební máj - Foerstrovy dny 2019 - 19. ročník</t>
  </si>
  <si>
    <t>19KPG01-0084</t>
  </si>
  <si>
    <t>Návraty 2017, z.s.</t>
  </si>
  <si>
    <t>Slavnosti koní, historie a řemesel Kuks 2019</t>
  </si>
  <si>
    <t>19KPG01-0085</t>
  </si>
  <si>
    <t>ARS VIVA, z.s.</t>
  </si>
  <si>
    <t>THE SEA OF GALILEE INTERNATIONAL CHOIR FESTIVAL, THE JORDAN VALLEY, ISRAEL, JANUARY 24-27, 2019</t>
  </si>
  <si>
    <t>19KPG01-0088</t>
  </si>
  <si>
    <t>SYMPOSION 2019 aneb Divadlo nás baví</t>
  </si>
  <si>
    <t>19KPG01-0093</t>
  </si>
  <si>
    <t>Turné Boni pueri do USA - New York, Washington</t>
  </si>
  <si>
    <t>19KPG01-0094</t>
  </si>
  <si>
    <t>Koncertní turné KHDS JITRO - Francie 2019</t>
  </si>
  <si>
    <t>19KPG01-0096</t>
  </si>
  <si>
    <t>Spolek F. L. Věka</t>
  </si>
  <si>
    <t>Festival F. L. Věka 2019</t>
  </si>
  <si>
    <t>19KPG01-0097</t>
  </si>
  <si>
    <t>Literární domek - rezidence pro spisovatele</t>
  </si>
  <si>
    <t>19KPG01-0098</t>
  </si>
  <si>
    <t>41. festival české filmové komedie Nové Město nad Metují</t>
  </si>
  <si>
    <t>19KPG01-0100</t>
  </si>
  <si>
    <t>Divadelní POHODA 2019</t>
  </si>
  <si>
    <t>19KPG01-0101</t>
  </si>
  <si>
    <t>Královédvorský chrámový sbor z.s.</t>
  </si>
  <si>
    <t>Hudební léto Kuks 2019</t>
  </si>
  <si>
    <t>19KPG01-0103</t>
  </si>
  <si>
    <t>Czech illustrators z.s.</t>
  </si>
  <si>
    <t>Sympozium ilustrace Broumov</t>
  </si>
  <si>
    <t>19KPG01-0104</t>
  </si>
  <si>
    <t>KHM1 – Pouť krkonošská</t>
  </si>
  <si>
    <t>19KPG01-0107</t>
  </si>
  <si>
    <t>Menteatrál 2019</t>
  </si>
  <si>
    <t>19KPG01-0108</t>
  </si>
  <si>
    <t>Sdružení Neratov, z.s.</t>
  </si>
  <si>
    <t>30. Poutní slavnosti v Neratově 2019</t>
  </si>
  <si>
    <t>19KPG01-0111</t>
  </si>
  <si>
    <t>ArtCafé - klub přátel umění 2019</t>
  </si>
  <si>
    <t>19KPG01-0113</t>
  </si>
  <si>
    <t>Za poznáním kulturního dědictví Podorlicka</t>
  </si>
  <si>
    <t>19KPG01-0116</t>
  </si>
  <si>
    <t>FILHARMONIE Hradec Králové o.p.s.</t>
  </si>
  <si>
    <t>HRADECKÝ MEMORIÁL 2019</t>
  </si>
  <si>
    <t>19KPG01-0119</t>
  </si>
  <si>
    <t>Martina Součková</t>
  </si>
  <si>
    <t>NA JEDNOM BŘEHU / 17th world music festival</t>
  </si>
  <si>
    <t>19KPG01-0120</t>
  </si>
  <si>
    <t>Police symphony orchestra, z. s.</t>
  </si>
  <si>
    <t>9. koncertní sezóna Police Symphony Orchestra</t>
  </si>
  <si>
    <t>19KPG01-0124</t>
  </si>
  <si>
    <t>Náchodské komunitní centrum - z.s.</t>
  </si>
  <si>
    <t>Bašavel - festival romské kultury</t>
  </si>
  <si>
    <t>19KPG01-0125</t>
  </si>
  <si>
    <t>Dobré divadlo</t>
  </si>
  <si>
    <t>Dobré divadlo - Kultura všemi smysly</t>
  </si>
  <si>
    <t>19KPG01-0126</t>
  </si>
  <si>
    <t>Nadace rozvoje občanské společnosti</t>
  </si>
  <si>
    <t>Přicházení v Čerychově vile</t>
  </si>
  <si>
    <t>19KPG01-0127</t>
  </si>
  <si>
    <t>Bourání bariér mezi světem zdravých a hendikepovaných v Areálu Žireč</t>
  </si>
  <si>
    <t>19KPG01-0128</t>
  </si>
  <si>
    <t>PROVARHANY z.s.</t>
  </si>
  <si>
    <t>Setkávání s královským nástrojem</t>
  </si>
  <si>
    <t>19KPG01-0129</t>
  </si>
  <si>
    <t>"Má vlast - můj domov z. s."</t>
  </si>
  <si>
    <t>Pojďte s námi do historie VI.</t>
  </si>
  <si>
    <t>19KPG06-0001</t>
  </si>
  <si>
    <t>Muzeum Boženy Němcové v České Skalici</t>
  </si>
  <si>
    <t>OBMĚNA MOBILIÁŘE V MUZEU BOŽENY NĚMCOVÉ</t>
  </si>
  <si>
    <t>19KPG06-0002</t>
  </si>
  <si>
    <t>Městské muzeum v Jaroměři</t>
  </si>
  <si>
    <t>Osvětlení Stálé historické expozice v Josefově</t>
  </si>
  <si>
    <t>19KPG06-0004</t>
  </si>
  <si>
    <t>Spolek vojenské historie T-S 20 Pláň, z.s.</t>
  </si>
  <si>
    <t>Odvětrání výstavních prostor muzejního objektu T-S 20 "Na Pláni"</t>
  </si>
  <si>
    <t>19KPG06-0005</t>
  </si>
  <si>
    <t>Miroslava Pecháčková</t>
  </si>
  <si>
    <t>Podpora a rozvoj Muzea hraček v Rychnově nad Kněžnou</t>
  </si>
  <si>
    <t>19KPG06-0006</t>
  </si>
  <si>
    <t>Modernizace Galerie Rumcajsův svět Radka Pilaře a zlepšení propagační činnosti</t>
  </si>
  <si>
    <t>19KPG06-0007</t>
  </si>
  <si>
    <t>Villa Nova Uhřínov - středisko experimentální archeologie a regionálních dějin</t>
  </si>
  <si>
    <t>Modernizace expozice skla v Muzeu zimních sportů, turistiky a řemesel v Deštném v Orlických horách</t>
  </si>
  <si>
    <t>19KPG06-0008</t>
  </si>
  <si>
    <t>Městské muzeum ve Dvoře Králové nad Labem</t>
  </si>
  <si>
    <t>Restaurování dámské pelerínky ze  70.– 80. let 19.stol (inv. č. H456)</t>
  </si>
  <si>
    <t>19KPG06-0009</t>
  </si>
  <si>
    <t>Josef Hendl</t>
  </si>
  <si>
    <t>Modernizace a vylepšení stávající expozice muzea  se zaměřením na zatraktivnění výstavních prostor a zlepšení propagace.</t>
  </si>
  <si>
    <t>19KPG06-0010</t>
  </si>
  <si>
    <t>Zlepšení prezentace kulturního dědictví  v oblasti lidových řemesel</t>
  </si>
  <si>
    <t>19KPG06-0011</t>
  </si>
  <si>
    <t>Muzeum bratří Čapků - zabezpečení objektu, AV technika, výstavní panely</t>
  </si>
  <si>
    <t>19KPG06-0012</t>
  </si>
  <si>
    <t>Osvětlení expozic v Galerii plastik Hořice</t>
  </si>
  <si>
    <t>19KPG06-0013</t>
  </si>
  <si>
    <t>Digitalizace a uložení sbíkového fondu Městského muzea Žacléř</t>
  </si>
  <si>
    <t>19KPG06-0014</t>
  </si>
  <si>
    <t>Sál architektury v Muzeu papírových modelů</t>
  </si>
  <si>
    <t>19KPG06-0015</t>
  </si>
  <si>
    <t>Klub vojenské historie Náchod, z.s.</t>
  </si>
  <si>
    <t>Rozšíření a modernizace stávajících expozičních prostor na objektech Běloveského pevnostního skanzenu</t>
  </si>
  <si>
    <t>19KPG06-0016</t>
  </si>
  <si>
    <t>Nákup nových pultových vitrín do Městského muzea Loreta v Chlumci nad Cidlinou</t>
  </si>
  <si>
    <t>19KPG06-0017</t>
  </si>
  <si>
    <t>Králické betlémy</t>
  </si>
  <si>
    <t>19KPG06-0018</t>
  </si>
  <si>
    <t>19KPG06-0019</t>
  </si>
  <si>
    <t>19KPG06-0020</t>
  </si>
  <si>
    <t>Modernizace stálé expozice Pravěk Novobydžovska</t>
  </si>
  <si>
    <t>19KPG06-0021</t>
  </si>
  <si>
    <t>Dětské Lapidárium - realizace první výstavy</t>
  </si>
  <si>
    <t>19KPG06-0022</t>
  </si>
  <si>
    <t>Městské muzeum Nová Paka</t>
  </si>
  <si>
    <t>Muzeum jako místo vzdělávání (tedy Cesty vzhůru)</t>
  </si>
  <si>
    <t>19KPG06-0023</t>
  </si>
  <si>
    <t>Galerie Dům - výstavní činnost 2019</t>
  </si>
  <si>
    <t>19KPGU2-0002</t>
  </si>
  <si>
    <t>Smidary, kostel sv.Stanislava, fasáda r.2019</t>
  </si>
  <si>
    <t>19KPGU2-0003</t>
  </si>
  <si>
    <t>19KPGU2-0004</t>
  </si>
  <si>
    <t>Police nad Metují-postupná obnova bývalého Benediktinského kláštera r.2019</t>
  </si>
  <si>
    <t>19KPGU2-0005</t>
  </si>
  <si>
    <t>Římskokatolická farnost Bystré v Orlických horách</t>
  </si>
  <si>
    <t>Oprava historických varhan v kostele sv. Máří Magdalény v Olešnici v Orlických horách</t>
  </si>
  <si>
    <t>19KPGU2-0007</t>
  </si>
  <si>
    <t>Kostel Nejsvětější Trojice - Statické zajištění krovu a obnova krytiny hlavní lodi a presbytáře - 2. ETAPA</t>
  </si>
  <si>
    <t>19KPGU2-0008</t>
  </si>
  <si>
    <t>Římskokatolická farnost - děkanství Opočno</t>
  </si>
  <si>
    <t>Obnova varhan v kostele Narození Páně v Opočně</t>
  </si>
  <si>
    <t>19KPGU2-0009</t>
  </si>
  <si>
    <t>Výměna střešní krytiny na kostele sv. Petra a Pavla na Novém Hrádku - 3. etapa - závěrečná</t>
  </si>
  <si>
    <t>19KPGU2-0010</t>
  </si>
  <si>
    <t>Obnova střešní krytiny a krovu na kostele sv. Václava v obci Provodov- Šonov - 4. etapa</t>
  </si>
  <si>
    <t>19KPGU2-0012</t>
  </si>
  <si>
    <t>Koupaliště a slunné lázně v Dachovech u Hořic - IV. etapa obnovy kulturní památky</t>
  </si>
  <si>
    <t>19KPGU2-0013</t>
  </si>
  <si>
    <t>19KPGU2-0014</t>
  </si>
  <si>
    <t>Vanderka Jiří</t>
  </si>
  <si>
    <t>výměna střešní krytiny Chalupa - Brdo 2</t>
  </si>
  <si>
    <t>19KPGU2-0016</t>
  </si>
  <si>
    <t>Šimůnek Zbyněk</t>
  </si>
  <si>
    <t>Oprava střechy na budově fary – II. etapa</t>
  </si>
  <si>
    <t>19KPGU2-0019</t>
  </si>
  <si>
    <t>Žákech Jaroslav</t>
  </si>
  <si>
    <t>Rekonstrukce střechy městského domu v Josefově</t>
  </si>
  <si>
    <t>19KPGU2-0020</t>
  </si>
  <si>
    <t>SHP - kostel sv. Matouše v Dolanech u Jičína</t>
  </si>
  <si>
    <t>19KPGU2-0021</t>
  </si>
  <si>
    <t>SHP - kostel sv. Martina v Javorníku v Krkonoších</t>
  </si>
  <si>
    <t>19KPGU2-0022</t>
  </si>
  <si>
    <t>19KPGU2-0023</t>
  </si>
  <si>
    <t>Restaurování varhan z kostela Všech svatých v Heřmánkovicích.</t>
  </si>
  <si>
    <t>19KPGU2-0024</t>
  </si>
  <si>
    <t>Římskokatolická farnost Chvalkovice</t>
  </si>
  <si>
    <t>Odstranění havarijního stavu kaple sv. Jana Nepomuckého v Chvalkovicích - 1. etapa</t>
  </si>
  <si>
    <t>19KPGU2-0026</t>
  </si>
  <si>
    <t>Betlach František</t>
  </si>
  <si>
    <t>Oprava venkovského domu č. p. 117</t>
  </si>
  <si>
    <t>19KPGU2-0031</t>
  </si>
  <si>
    <t>Rybová Vladimíra</t>
  </si>
  <si>
    <t>Sanace části 1. NP domu čp. 69 v Libáni</t>
  </si>
  <si>
    <t>19KPGU2-0033</t>
  </si>
  <si>
    <t>Stavebněhistorický průzkum zámku Doudleby nad Orlicí - pokračování II. etapa</t>
  </si>
  <si>
    <t>19KPGU2-0035</t>
  </si>
  <si>
    <t>CZECH AIRSHOW AGENCY, s.r.o.</t>
  </si>
  <si>
    <t>Obnova dřevěného opláštění objektu č.p. 45</t>
  </si>
  <si>
    <t>19KPGU2-0036</t>
  </si>
  <si>
    <t>Zámek Potštejn s.r.o.</t>
  </si>
  <si>
    <t>výměna střešní krytiny na zámku Potštejn</t>
  </si>
  <si>
    <t>19KPGU2-0037</t>
  </si>
  <si>
    <t>Římskokatolická farnost - děkanství Dvůr Králové nad Labem</t>
  </si>
  <si>
    <t>Velký Vřešťov, kostel Všech svatých, II. etapa - dokončení  etapy 2019</t>
  </si>
  <si>
    <t>19KPGU2-0038</t>
  </si>
  <si>
    <t>Oprava č. p. 92 Stárkov</t>
  </si>
  <si>
    <t>19KPGU2-0039</t>
  </si>
  <si>
    <t>Zámek Stárkov - výměna oken</t>
  </si>
  <si>
    <t>19KPGU2-0040</t>
  </si>
  <si>
    <t>Šefl Josef</t>
  </si>
  <si>
    <t>Obnova rodinného domu po požáru Uhřínov 1-Liberk (objekt fary)</t>
  </si>
  <si>
    <t>19KPGU2-0041</t>
  </si>
  <si>
    <t>Kostel Nejsvětější trojice v Novém Bydžově-oprava krovu a stropu, výměna střešní krytiny a klempířských konstrukcí</t>
  </si>
  <si>
    <t>19KPGU2-0042</t>
  </si>
  <si>
    <t>Římskokatolická farnost Nechanice</t>
  </si>
  <si>
    <t>Oprava střechy kostela Nanebevzetí Panny Marie v Nechanicích</t>
  </si>
  <si>
    <t>19KPGU2-0043</t>
  </si>
  <si>
    <t>Kostel Nanebevzetí Panny Marie v Petrovicích-Statické zajištění poruch</t>
  </si>
  <si>
    <t>19KPGU2-0044</t>
  </si>
  <si>
    <t>Oprava omítek východní věže kostela sv. Anny v Hradci Králové - Kuklenách</t>
  </si>
  <si>
    <t>19KPGU2-0046</t>
  </si>
  <si>
    <t>Oprava střechy kostela sv.Petra a Pavla v Broumově</t>
  </si>
  <si>
    <t>19KPGU2-0048</t>
  </si>
  <si>
    <t>19KPGU2-0049</t>
  </si>
  <si>
    <t>Obnova a rekonstrukce pláště, odvodnění objektu kostela sv. Vavřince</t>
  </si>
  <si>
    <t>19KPGU2-0050</t>
  </si>
  <si>
    <t>Oprava střechy kostela sv. Anny ve Vižňově</t>
  </si>
  <si>
    <t>19KPGU2-0051</t>
  </si>
  <si>
    <t>Oprava střechy kostela kostela sv. Barbory, Otovice</t>
  </si>
  <si>
    <t>19KPGU2-0052</t>
  </si>
  <si>
    <t>Římskokatolická farnost - děkanství Vrchlabí</t>
  </si>
  <si>
    <t>Oprava varhan v kostele sv. Jiří v Dolní Branné</t>
  </si>
  <si>
    <t>19KPGU2-0053</t>
  </si>
  <si>
    <t>Římskokatolická farnost Žacléř</t>
  </si>
  <si>
    <t>Obnova fasády kostela Nejsvětější Trojice v Žacléři</t>
  </si>
  <si>
    <t>19KPGU2-0054</t>
  </si>
  <si>
    <t>Železniční muzeum Jaroměř z. s.</t>
  </si>
  <si>
    <t>Oprava střechy výtopny - III. etapa</t>
  </si>
  <si>
    <t>19KPGU2-0055</t>
  </si>
  <si>
    <t>19KPGU2-0056</t>
  </si>
  <si>
    <t>Oprava vnějšího pláště kostela sv. Václava ve Veliši a varhan v kostele Povýšení sv. kříže v Ostružně</t>
  </si>
  <si>
    <t>19KPGU2-0057</t>
  </si>
  <si>
    <t>"Oprava tesařských prvků na střeše kostela sv. Jana  Nepomuckého v Bělé,obec Liberk "</t>
  </si>
  <si>
    <t>19KPGU2-0059</t>
  </si>
  <si>
    <t>Římskokatolická farnost Trutnov II - Horní Staré Město</t>
  </si>
  <si>
    <t>Obnova zvonice u kostela sv. Kateřiny v Mladých Bukách</t>
  </si>
  <si>
    <t>19KPGU2-0060</t>
  </si>
  <si>
    <t>Římskokatolická farnost - děkanství Hostinné</t>
  </si>
  <si>
    <t>Obnova fasády kostela sv. Václava v Dolní Kalné - I. etapa</t>
  </si>
  <si>
    <t>19KPGU2-0061</t>
  </si>
  <si>
    <t>Oprava stropní a střešní konstrukce kostela sv. Kateřiny v Kačerově</t>
  </si>
  <si>
    <t>19KPGU2-0062</t>
  </si>
  <si>
    <t>Římskokatolická farnost - děkanství Kostelec nad Orlicí</t>
  </si>
  <si>
    <t>Národní kulturní památka kostel Panny Marie Bolestné na Homoli - odborné průzkumy</t>
  </si>
  <si>
    <t>19KPGU2-0063</t>
  </si>
  <si>
    <t>Římskokatolická farnost Deštné v Orlických horách</t>
  </si>
  <si>
    <t>Obnova kostela sv. Matouše v Jedlové v Orlických horách</t>
  </si>
  <si>
    <t>19KPGU2-0064</t>
  </si>
  <si>
    <t>Frýba Tomáš</t>
  </si>
  <si>
    <t>Rekonstrukce barokního pivovaru Milíčeves</t>
  </si>
  <si>
    <t>19KPGU2-0066</t>
  </si>
  <si>
    <t>Oprava věže kostela sv. Filipa a Jakuba v Nebeské Rybné</t>
  </si>
  <si>
    <t>19KPGU2-0069</t>
  </si>
  <si>
    <t>Oprava pláště a tesařské konstrukce kostela Nanebevzetí Panny Marie v Lukavici</t>
  </si>
  <si>
    <t>19KPGU2-0070</t>
  </si>
  <si>
    <t>Zvonice kostela sv. Petra a Pavla v Liberku-rekonstrukce základového roštu</t>
  </si>
  <si>
    <t>19KPGU2-0072</t>
  </si>
  <si>
    <t>Obnova areálu kostela sv Jakuba v Dolní Olešnici - pokračování</t>
  </si>
  <si>
    <t>19KPGU2-0073</t>
  </si>
  <si>
    <t>Dokončení obnovy historických unikátních varhan v kostele sv. Anny v Žirči</t>
  </si>
  <si>
    <t>19KPGU2-0075</t>
  </si>
  <si>
    <t>Dokončení revitalizace barokní sýpky v Žirči</t>
  </si>
  <si>
    <t>19KPGU2-0076</t>
  </si>
  <si>
    <t>Paradix s.r.o.</t>
  </si>
  <si>
    <t>19KPGU2-0077</t>
  </si>
  <si>
    <t>Tělocvičná jednota Sokol Náchod</t>
  </si>
  <si>
    <t>Sokolovna T. J. Sokol Náchod- kulturní památka v náchodské památkové zóně</t>
  </si>
  <si>
    <t>19KPGU2-0079</t>
  </si>
  <si>
    <t>19KPGU2-0081</t>
  </si>
  <si>
    <t>Obnova Vily Čerych - hydroizolace východní a západní strany</t>
  </si>
  <si>
    <t>19KPGU2-0083</t>
  </si>
  <si>
    <t>Chotek Karel</t>
  </si>
  <si>
    <t>Pokračování v záchraně a v obnově Fabriky Temný Důl</t>
  </si>
  <si>
    <t>19KPGU2-0086</t>
  </si>
  <si>
    <t>Stavebně-technický, mykologický, geologický a statický průzkum na budově č.p. 1/52</t>
  </si>
  <si>
    <t>19KPGU2-0088</t>
  </si>
  <si>
    <t>Bartoníček Leoš</t>
  </si>
  <si>
    <t>Obnova výměnku č.p.248, Božanov, NKP, rejstříkové číslo 100381</t>
  </si>
  <si>
    <t>19KPGU2-0089</t>
  </si>
  <si>
    <t>Restaurování oltáře sv. Františka - IV. etapa</t>
  </si>
  <si>
    <t>19KPGU2-0090</t>
  </si>
  <si>
    <t>Římskokatolická farnost Boušín</t>
  </si>
  <si>
    <t>Fara Boušín, oprava hospodářské budovy</t>
  </si>
  <si>
    <t>17RGI02-0287c</t>
  </si>
  <si>
    <t>Vybudování nového zázemí pro mobilní hospic a domácí hospicovou péči s paliativní ambulancí a stacionářem</t>
  </si>
  <si>
    <t>18RGI01-0125</t>
  </si>
  <si>
    <t>RG RYCON z.s.</t>
  </si>
  <si>
    <t>Technologický klub Albrechtice - TKAC</t>
  </si>
  <si>
    <t>18RGI01-0126</t>
  </si>
  <si>
    <t>Sdružení místních samospráv České republiky</t>
  </si>
  <si>
    <t>Partnerství krajské a místní samosprávy pro rozvoj venkova v roce 2018</t>
  </si>
  <si>
    <t>18RGI01-0131</t>
  </si>
  <si>
    <t>TECHNOLOGICKÉ CENTRUM Hradec Králové z. ú.</t>
  </si>
  <si>
    <t>Podnikání v praxi pro SŠ</t>
  </si>
  <si>
    <t>18RGI02-0049</t>
  </si>
  <si>
    <t>město Nové Město nad Metují</t>
  </si>
  <si>
    <t>Přístavba tělocvičny u ZŠ Komenského, Nové Město nad Metují</t>
  </si>
  <si>
    <t>18RGI02-0064</t>
  </si>
  <si>
    <t>Zřízení učeben a laboratoří při biskupském gymnáziu v Hradci Králové</t>
  </si>
  <si>
    <t>18RGI02-0323/1</t>
  </si>
  <si>
    <t>Svaz lyžařů České republiky z.s.</t>
  </si>
  <si>
    <t>FIS Světový pohár žen v alpském lyžování</t>
  </si>
  <si>
    <t>18RGI02-0406</t>
  </si>
  <si>
    <t>obec Slavětín nad Metují</t>
  </si>
  <si>
    <t>Rekonstrukce obecní prodejny č.p. 69 ve Slavětíně nad Metují</t>
  </si>
  <si>
    <t>18RGI02-0410</t>
  </si>
  <si>
    <t>obec Bílá Třemešná</t>
  </si>
  <si>
    <t>Základy stavby u přístavby pavilonu odborných učeben u ZŠ Bílá Třemešná</t>
  </si>
  <si>
    <t>18RGI02-0414</t>
  </si>
  <si>
    <t>Aldis a.s.</t>
  </si>
  <si>
    <t>Veletrh cestovního ruchu INFOTOUR a CYKLOTURISTIKA</t>
  </si>
  <si>
    <t>18RGI02-0425</t>
  </si>
  <si>
    <t>Český zavináč z.s.</t>
  </si>
  <si>
    <t>Internet ve státní správě a samosprávě 2019</t>
  </si>
  <si>
    <t>18RGI02-0426</t>
  </si>
  <si>
    <t>Zlatý erb 2019</t>
  </si>
  <si>
    <t>19RGI01-0001</t>
  </si>
  <si>
    <t>Nadační fond na podporu fotbalové mládeže Královéhradeckého kraje</t>
  </si>
  <si>
    <t>Podpora mládežnických fotbalových trenérů</t>
  </si>
  <si>
    <t>19RGI01-0006</t>
  </si>
  <si>
    <t>Krajská hospodářská komora</t>
  </si>
  <si>
    <t>Podpora činnosti na rok 2019</t>
  </si>
  <si>
    <t>19RGI01-0007</t>
  </si>
  <si>
    <t>NIPI bezbariérové prostředí, o.p.s.</t>
  </si>
  <si>
    <t>Vyrovnávání příležitostí pro občany se zdravotním postižením: bezbariérová přístupnost veřejných
staveb</t>
  </si>
  <si>
    <t>19RGI01-0008</t>
  </si>
  <si>
    <t>Společná CIDLINA, z.s.</t>
  </si>
  <si>
    <t>Podpora činnosti MAS 2019</t>
  </si>
  <si>
    <t>19RGI01-0009</t>
  </si>
  <si>
    <t>Podpora činnosti SHČMS - okres NA</t>
  </si>
  <si>
    <t>19RGI01-0010</t>
  </si>
  <si>
    <t>Podpora činnosti dest. managementu (Hradecko)</t>
  </si>
  <si>
    <t>19RGI01-0011</t>
  </si>
  <si>
    <t>Sdružení SPLAV, z.s.</t>
  </si>
  <si>
    <t>19RGI01-0012</t>
  </si>
  <si>
    <t>Místní akční skupina Stolové hory, 
z. s.</t>
  </si>
  <si>
    <t>19RGI01-0013</t>
  </si>
  <si>
    <t>Podzvičinsko, z. s.</t>
  </si>
  <si>
    <t>Podpora činnosti dest. managementu (Podkrkonoší)</t>
  </si>
  <si>
    <t>19RGI01-0014</t>
  </si>
  <si>
    <t>Podpora činnosti dest. managementu (Krkonoše)</t>
  </si>
  <si>
    <t>19RGI01-0015</t>
  </si>
  <si>
    <t>Místní akční skupina Mezi Úpou 
a Metují, z. s.</t>
  </si>
  <si>
    <t>19RGI01-0016</t>
  </si>
  <si>
    <t>Místní akční skupina Království - Jestřebí hory, o.p.s.</t>
  </si>
  <si>
    <t>19RGI01-0017</t>
  </si>
  <si>
    <t>Sdružení Český ráj, z.s.</t>
  </si>
  <si>
    <t>Podpora činnosti dest. managementu (Český ráj)</t>
  </si>
  <si>
    <t>19RGI01-0018</t>
  </si>
  <si>
    <t>MAS Broumovsko+, z. s.</t>
  </si>
  <si>
    <t>19RGI01-0019</t>
  </si>
  <si>
    <t>Činnost TIC na nádraží ČD</t>
  </si>
  <si>
    <t>19RGI01-0021</t>
  </si>
  <si>
    <t>Branka, o.p.s./Kladské pomezí, o.p.s.</t>
  </si>
  <si>
    <t>Podpora činnosti dest. managementu (Kladské pomezí)</t>
  </si>
  <si>
    <t>19RGI01-0022</t>
  </si>
  <si>
    <t>Podpora činnosti SHČMS - okres RK</t>
  </si>
  <si>
    <t>19RGI01-0023</t>
  </si>
  <si>
    <t>Královéhradecká labská o.p.s.</t>
  </si>
  <si>
    <t>Královéhradecká labská - Podpora činnosti v r. 2019</t>
  </si>
  <si>
    <t>19RGI01-0024</t>
  </si>
  <si>
    <t>MAS Královédvorsko, z. s.</t>
  </si>
  <si>
    <t>19RGI01-0025</t>
  </si>
  <si>
    <t>Hradecký venkov o. p. s.</t>
  </si>
  <si>
    <t>19RGI01-0026</t>
  </si>
  <si>
    <t>Orlické hory a Podorlicko</t>
  </si>
  <si>
    <t>Podpora činnosti dest. managementu (Orlické hory a Podorlicko)</t>
  </si>
  <si>
    <t>19RGI01-0027</t>
  </si>
  <si>
    <t>SH ČMS - Okresní sdružení hasičů Jičín</t>
  </si>
  <si>
    <t>Podpora činnosti SHČMS - okres JC</t>
  </si>
  <si>
    <t>19RGI01-0028</t>
  </si>
  <si>
    <t>Místní akční skupina POHODA venkova, z.s.</t>
  </si>
  <si>
    <t>19RGI01-0029</t>
  </si>
  <si>
    <t>MAS Brána do Českého ráje, z.s.</t>
  </si>
  <si>
    <t>19RGI01-0031</t>
  </si>
  <si>
    <t>NAD ORLICÍ, o. p. s.</t>
  </si>
  <si>
    <t>19RGI01-0034</t>
  </si>
  <si>
    <t>Společnost pro dest. man. Broumovska o.p.s.</t>
  </si>
  <si>
    <t>Podpora činnosti dest. managementu (Broumovsko)</t>
  </si>
  <si>
    <t>19RGI01-0035</t>
  </si>
  <si>
    <t>Obecně prospěšná společnost 
pro Český ráj</t>
  </si>
  <si>
    <t>19RGI01-0036</t>
  </si>
  <si>
    <t>SH ČMS - Okresní sdružení hasičů Hradec Králové</t>
  </si>
  <si>
    <t>Podpora činnosti SHČMS - okres HK</t>
  </si>
  <si>
    <t>19RGI01-0037</t>
  </si>
  <si>
    <t>MAS Podchlumí, z. s.</t>
  </si>
  <si>
    <t>19RGI01-0038</t>
  </si>
  <si>
    <t>Revitalizace Kuks, o.p.s.</t>
  </si>
  <si>
    <t>Udržitelnost projektu Braunův kraj II.</t>
  </si>
  <si>
    <t>19RGI01-0039</t>
  </si>
  <si>
    <t>Udržitelnost projektu Braunův kraj I.</t>
  </si>
  <si>
    <t>19RGI01-0040</t>
  </si>
  <si>
    <t>Provozní příspěvek</t>
  </si>
  <si>
    <t>19RGI01-0041</t>
  </si>
  <si>
    <t>SH ČMS - Krajské sdružení hasičů KHK</t>
  </si>
  <si>
    <t>Podpora činnosti SHČMS - kraj</t>
  </si>
  <si>
    <t>19RGI01-0042</t>
  </si>
  <si>
    <t>Regionální agrární komora KHK</t>
  </si>
  <si>
    <t>Potravina a potravinář roku KHK 2019</t>
  </si>
  <si>
    <t>19RGI01-0043</t>
  </si>
  <si>
    <t>Regionální agrární komora Královéhradeckého kraje</t>
  </si>
  <si>
    <t>Podpora činnosti Regionální agrární komory Královéhradeckého kraje</t>
  </si>
  <si>
    <t>19RGI01-0044</t>
  </si>
  <si>
    <t>Podpora činnosti SHČMS - okres TR</t>
  </si>
  <si>
    <t>19RGI01-0045</t>
  </si>
  <si>
    <t>Otevřené zahrady Jičínska z. s.</t>
  </si>
  <si>
    <t>19RGI01-0046</t>
  </si>
  <si>
    <t>Místní akční skupina Krkonoše, z.s.</t>
  </si>
  <si>
    <t>19RGI01-0051</t>
  </si>
  <si>
    <t>Asociace pro mládež, vědu a techniku AMAVET, z. s.</t>
  </si>
  <si>
    <t>Program vytváření a rozvíjení zájmu žáků o vědecké a technické obory v Královéhradeckém kraji</t>
  </si>
  <si>
    <t>19RGI01-0054</t>
  </si>
  <si>
    <t>Mountfield HK, a.s.</t>
  </si>
  <si>
    <t>Vrcholový hokej - mládež</t>
  </si>
  <si>
    <t>19RGI01-0056</t>
  </si>
  <si>
    <t>město Nová Paka</t>
  </si>
  <si>
    <t>Ambulantní zdravotní péče v Nové Pace</t>
  </si>
  <si>
    <t>19RGI01-0057</t>
  </si>
  <si>
    <t>Podpora vrcholových sportovců 2019</t>
  </si>
  <si>
    <t>19RGI01-0058</t>
  </si>
  <si>
    <t>Komitét pro udržování památek z války roku 1866, z.s.</t>
  </si>
  <si>
    <t>Podpora aktivit Komitétu pro udržování památek z války roku 1866 v roce 2019</t>
  </si>
  <si>
    <t>19RGI01-0061</t>
  </si>
  <si>
    <t>Český červený kříž</t>
  </si>
  <si>
    <t>Bezpříspěvkové dárcovství krve v Královéhradeckém kraji</t>
  </si>
  <si>
    <t>19RGI01-0063</t>
  </si>
  <si>
    <t>Krajská rada seniorů Královéhradeckého kraje, p.s.</t>
  </si>
  <si>
    <t>Podpora aktivit seniorů KHK</t>
  </si>
  <si>
    <t>19RGI01-0064</t>
  </si>
  <si>
    <t>FC Hradec Králové, a.s.</t>
  </si>
  <si>
    <t>Vrcholový a výkonnostní sport</t>
  </si>
  <si>
    <t>19RGI01-0065</t>
  </si>
  <si>
    <t>FC Hradec Králové - mládež, z.s.</t>
  </si>
  <si>
    <t>Činnost sportovních středisek a sportovních center mládeže</t>
  </si>
  <si>
    <t>19RGI01-0067</t>
  </si>
  <si>
    <t>Hasičský záchranný sbor Královéhradeckého kraje</t>
  </si>
  <si>
    <t xml:space="preserve">Zabezpečení ochranných nápojů a stravování při společných zásazích s JSDH </t>
  </si>
  <si>
    <t>19RGI01-0070</t>
  </si>
  <si>
    <t>Basketbal Trutnov - reprezentace kraje v nejvyšší
soutěži ČR</t>
  </si>
  <si>
    <t>19RGI01-0080</t>
  </si>
  <si>
    <t>Agentura pro rozvoj Broumovska</t>
  </si>
  <si>
    <t>Vzdělávací a kulturní centrum Klášter Broumov</t>
  </si>
  <si>
    <t>19RGI01-0082</t>
  </si>
  <si>
    <t>Podpora vrcholových sportovců</t>
  </si>
  <si>
    <t>19RGI01-0093</t>
  </si>
  <si>
    <t>Asociace rozvoje invencí a duševního vlastnictví o. s.</t>
  </si>
  <si>
    <t>Regionální PATLIBcentrum AriD v Hradci Králové - r. 2019</t>
  </si>
  <si>
    <t>19RGI01-0107</t>
  </si>
  <si>
    <t>Královéhradecká krajská organizace ČUS</t>
  </si>
  <si>
    <t>Sportovní akce a aktivity Královéhradecké KO ČUS</t>
  </si>
  <si>
    <t>19RGI01-0108</t>
  </si>
  <si>
    <t>Rozvoj ledního hokeje v Královéhradeckém kraji 2019</t>
  </si>
  <si>
    <t>19RGI01-0109</t>
  </si>
  <si>
    <t>Podpora talentované mládeže v ledním hokeji Královéhradeckého kraje 2019</t>
  </si>
  <si>
    <t>19RGI01-0114</t>
  </si>
  <si>
    <t>Univerzita Hradec Králové</t>
  </si>
  <si>
    <t>Bioinformatika -  cesta k  rozvoji  vědy v Královéhradeckém  kraji</t>
  </si>
  <si>
    <t>19RGI01-0115</t>
  </si>
  <si>
    <t>SPORT PROFI, s.r.o.</t>
  </si>
  <si>
    <t>Údržba lyžařských běžeckých tras v centrální části Orlických hor 2019/2020</t>
  </si>
  <si>
    <t>19RGI01-0116</t>
  </si>
  <si>
    <t>AUDIS BUS s.r.o.</t>
  </si>
  <si>
    <t>Zajištění autobusové dopravy zdravotně postižených osob</t>
  </si>
  <si>
    <t>19RGI01-0117</t>
  </si>
  <si>
    <t>Bruslařský klub Nová Paka z.s.</t>
  </si>
  <si>
    <t>II. liga ČR v ledním hokeji dospělých</t>
  </si>
  <si>
    <t>19RGI01-0120</t>
  </si>
  <si>
    <t>Rekonstrukce podlahy - nový sportovní povrch</t>
  </si>
  <si>
    <t>19RGI01-0122</t>
  </si>
  <si>
    <t>Krajská hospodářská komora KHK</t>
  </si>
  <si>
    <t>Podpora činnosti na rok 2019 - navýšení dotace</t>
  </si>
  <si>
    <t>19RGI01-0130</t>
  </si>
  <si>
    <t>Geopark Český ráj o.p.s.</t>
  </si>
  <si>
    <t>Podpora činnosti Globálního geoparku UNESCO Český ráj pro rok 2019</t>
  </si>
  <si>
    <t>19RGI01-0132</t>
  </si>
  <si>
    <t>Extraliga mužského basketbalu</t>
  </si>
  <si>
    <t>19RGI01-0148</t>
  </si>
  <si>
    <t>Zajištění autobusové dopravy zdravotně postižených osob 2/2019</t>
  </si>
  <si>
    <t>19RGI01-0157</t>
  </si>
  <si>
    <t>CZECH FLYING LEGENDS s.r.o.</t>
  </si>
  <si>
    <t>MIG 15 - Celoroční provoz 2019</t>
  </si>
  <si>
    <t>19RGI01-0159</t>
  </si>
  <si>
    <t>Nadační fond HOSPITAL BROUMOV</t>
  </si>
  <si>
    <t>Zajištění chirurgické pohotovostní služby pro obyvatele a návštěvníky Broumovska - rok 2020</t>
  </si>
  <si>
    <t>19RGI02-0022</t>
  </si>
  <si>
    <t>Český snowboarding z.s.</t>
  </si>
  <si>
    <t>FIS Evropský pohár ve snowboardingu</t>
  </si>
  <si>
    <t>19RGI02-0034</t>
  </si>
  <si>
    <t>II. etapa výstavby Obslužného objektu lyžařských běžeckých tratí v Deštném v Orlických horách</t>
  </si>
  <si>
    <t>19RGI02-0039</t>
  </si>
  <si>
    <t>Integrovaná strategie rozvoje regionu Krkonoše</t>
  </si>
  <si>
    <t>19RGI02-0043</t>
  </si>
  <si>
    <t>Klub českých turistů</t>
  </si>
  <si>
    <t>Značení pěších tras a cyklotras</t>
  </si>
  <si>
    <t>19RGI02-0046</t>
  </si>
  <si>
    <t>Oblastní nemocnice Náchod a.s.</t>
  </si>
  <si>
    <t>Podpora zvýšení kvality návazné péče</t>
  </si>
  <si>
    <t>19RGI02-0048</t>
  </si>
  <si>
    <t>Oblastní nemocnice Jičín a.s.</t>
  </si>
  <si>
    <t>Podpora zvýšení kvality návazné péče v ON Jičín</t>
  </si>
  <si>
    <t>19RGI02-0049</t>
  </si>
  <si>
    <t>Den propagace zemědělství - Královéhradecké krajské Dožínky 2019</t>
  </si>
  <si>
    <t>19RGI02-0049/1</t>
  </si>
  <si>
    <t>19RGI02-0055</t>
  </si>
  <si>
    <t>Propagace cyklobusů v turistické oblasti Kladské pomezí</t>
  </si>
  <si>
    <t>19RGI02-0057</t>
  </si>
  <si>
    <t>Zemědělská akciová společnost Mžany, a.s.</t>
  </si>
  <si>
    <t>Zemědělský den Mžany</t>
  </si>
  <si>
    <t>19RGI02-0061</t>
  </si>
  <si>
    <t>Mistrovství světa SKIF 2019</t>
  </si>
  <si>
    <t>19RGI02-0064</t>
  </si>
  <si>
    <t>Odkoupení kláštera v Nové Pace</t>
  </si>
  <si>
    <t>19RGI02-0075</t>
  </si>
  <si>
    <t>Z&amp;S Apache Team, z.s.</t>
  </si>
  <si>
    <t>10. ročník BIKE VÍKEND MTB Pec pod Sněžkou - Český pohár horských kol v disciplíně cross-country / UCI C1</t>
  </si>
  <si>
    <t>19RGI02-0079</t>
  </si>
  <si>
    <t>ZO ČSOP JARO Jaroměř</t>
  </si>
  <si>
    <t>Provoz Záchranné stanice pro divoká zvířata v Jaroměři v roce 2019 - 2021</t>
  </si>
  <si>
    <t>19RGI02-0086</t>
  </si>
  <si>
    <t>Kolo pro život, z.s.</t>
  </si>
  <si>
    <t>Kolo pro život 2019 - Vrchlabí - Špindl Tour ŠKODA AUTO</t>
  </si>
  <si>
    <t>19RGI02-0087</t>
  </si>
  <si>
    <t>městys Velké Poříčí</t>
  </si>
  <si>
    <t>Úprava silnice a mostu, Žďárecká ulice, Velké Poříčí</t>
  </si>
  <si>
    <t>19RGI02-0090</t>
  </si>
  <si>
    <t>Parní lokomotiva pro Rokytnici v Orlických horách</t>
  </si>
  <si>
    <t>19RGI02-0092</t>
  </si>
  <si>
    <t>Podorlický skanzen Krňovice, větrný mlýn z Librantic - přípravná etapa</t>
  </si>
  <si>
    <t>19RGI02-0097</t>
  </si>
  <si>
    <t>Sportuj po Česku z.s.</t>
  </si>
  <si>
    <t>NOVA CUP 2019</t>
  </si>
  <si>
    <t>19RGI02-0100</t>
  </si>
  <si>
    <t>FS Hořeňák a Hořeňáček, z. s.</t>
  </si>
  <si>
    <t>Propagace MFF Pod Zvičinou 2019</t>
  </si>
  <si>
    <t>19RGI02-0109</t>
  </si>
  <si>
    <t>Spolek Velká Deštná</t>
  </si>
  <si>
    <t>Přestavba turistické útulny pod Velkou Deštnou</t>
  </si>
  <si>
    <t>19RGI02-0112</t>
  </si>
  <si>
    <t>město Vrchlabí</t>
  </si>
  <si>
    <t>Rekonstrukce sportovního areálu manželů Zátopkových</t>
  </si>
  <si>
    <t>19RGI02-0114</t>
  </si>
  <si>
    <t>Zemědělské družstvo Všestary</t>
  </si>
  <si>
    <t>Oslava Všestarské cibule a mléka</t>
  </si>
  <si>
    <t>19RGI02-0119</t>
  </si>
  <si>
    <t>Modernizace Technického zařízení HZS Královéhradeckého kraje</t>
  </si>
  <si>
    <t>19RGI02-0138</t>
  </si>
  <si>
    <t>Českomoravská myslivecká jednota z.s. - okr. myslivecký spolek JC</t>
  </si>
  <si>
    <t>Instalace pachových a optických zradidel podél dopravních komunikací</t>
  </si>
  <si>
    <t>19RGI02-0148</t>
  </si>
  <si>
    <t>6. KRAKONOŠŮV CYKLOMARATON</t>
  </si>
  <si>
    <t>19RGI02-0157</t>
  </si>
  <si>
    <t>Klub freestylového lyžování Most z.s.</t>
  </si>
  <si>
    <t>Evropský pohár v akrobatickém lyžování Slopestyle 2019</t>
  </si>
  <si>
    <t>19RGI02-0158</t>
  </si>
  <si>
    <t>Výtvarně-divadelní funkční artefakt - Loď</t>
  </si>
  <si>
    <t>19RGI02-0170</t>
  </si>
  <si>
    <t>Projektová dokumentace k vydání ÚR na úseku 1 a 2 cyklookruh Rozkoš - kanalizace</t>
  </si>
  <si>
    <t>19RGI02-0171</t>
  </si>
  <si>
    <t>Náchod</t>
  </si>
  <si>
    <t>Park lázně Běloves - projektová dokumentace</t>
  </si>
  <si>
    <t>19RGI02-0174</t>
  </si>
  <si>
    <t>EPOS CZ spol. s r.o.</t>
  </si>
  <si>
    <t>Týden Divadla bratří Formanů a jejich hosta divadélka Giorgia Bertolottiho ve Dvoře Králové n.L. od 8.5. do 11.5.2019</t>
  </si>
  <si>
    <t>19RGI02-0175</t>
  </si>
  <si>
    <t>Pořízení investičních prostředků pro jednotky HZS KH kraje</t>
  </si>
  <si>
    <t>19RGI02-0179</t>
  </si>
  <si>
    <t>Lázně Bělohrad</t>
  </si>
  <si>
    <t>Rozvoj kulturního života v Lázních Bělohradě</t>
  </si>
  <si>
    <t>19RGI02-0180</t>
  </si>
  <si>
    <t>Janské Lázně</t>
  </si>
  <si>
    <t>Modernizace hlediště v multifunkčním sále městského kina, Janské Lázně</t>
  </si>
  <si>
    <t>19RGI02-0181</t>
  </si>
  <si>
    <t>město Náchod</t>
  </si>
  <si>
    <t>Novostavba hasičské zbrojnice v Náchodě - dokončení</t>
  </si>
  <si>
    <t>19RGI02-0183</t>
  </si>
  <si>
    <t>Českomoravská myslivecká jednota z.s.- okr. myslivecký spolek TR</t>
  </si>
  <si>
    <t>instalace ohradníků u silnic</t>
  </si>
  <si>
    <t>19RGI02-0187</t>
  </si>
  <si>
    <t>Základní škola a Mateřská škola Trivium Plus o.p.s.</t>
  </si>
  <si>
    <t>Nástavba a rekonstrukce Základní školy Trivium Plus v Dobřanech</t>
  </si>
  <si>
    <t>19RGI02-0189</t>
  </si>
  <si>
    <t>Pohádky a pověsti z hradů a zámků Českého ráje</t>
  </si>
  <si>
    <t>19RGI02-0193</t>
  </si>
  <si>
    <t>Rokytňany</t>
  </si>
  <si>
    <t>Vodovod Rokytňany</t>
  </si>
  <si>
    <t>19RGI02-0195</t>
  </si>
  <si>
    <t>Rozšíření pobytové sociální služby dle § 52 zák. o sociálních službách</t>
  </si>
  <si>
    <t>19RGI02-0199</t>
  </si>
  <si>
    <t>Českomoravská myslivecká jednota z.s. - okr. myslivecký spolek RK</t>
  </si>
  <si>
    <t>Pachové ohradníky a optická zradidla proti zvěři</t>
  </si>
  <si>
    <t>19RGI02-0206</t>
  </si>
  <si>
    <t>Nemocnice Vrchlabí, s.r.o.</t>
  </si>
  <si>
    <t>Úprava NIS pro příjem elektronické dokumentace z ZZS KHK</t>
  </si>
  <si>
    <t>19RGI02-0207</t>
  </si>
  <si>
    <t>Dokončení výměny povrchu závodiště TJ Krakonoš Trutnov</t>
  </si>
  <si>
    <t>19RGI02-0227</t>
  </si>
  <si>
    <t>Českomoravská myslivecká jednota z.s. - okr. myslivecký spolek NA</t>
  </si>
  <si>
    <t>19RGI02-0228</t>
  </si>
  <si>
    <t>obec Kocbeře</t>
  </si>
  <si>
    <t>Revitalizace hřbitova v obci Kocbeře</t>
  </si>
  <si>
    <t>19RGI02-0233</t>
  </si>
  <si>
    <t>Obnova osobních ochranných pracovních prostředků pro JSDH Náchod</t>
  </si>
  <si>
    <t>19RGI02-0240</t>
  </si>
  <si>
    <t>obec Dětenice</t>
  </si>
  <si>
    <t>Provoz letního vlaku v roce 2019</t>
  </si>
  <si>
    <t>19RGI02-0245</t>
  </si>
  <si>
    <t>město Nechanice</t>
  </si>
  <si>
    <t>Nechanice - víceúčelový sportovní areál - (VSA)</t>
  </si>
  <si>
    <t>19RGI02-0248</t>
  </si>
  <si>
    <t>Ski klub Ústí nad Orlicí, z. s.</t>
  </si>
  <si>
    <t>Pořízení stroje na údržbu lyžařských tratí ve Ski centru Říčky v Orlických horách</t>
  </si>
  <si>
    <t>19RGI02-0249</t>
  </si>
  <si>
    <t>Rekonstrukce stávajícího objektu občanské vybavenosti sociálním a hygienickým zázemím</t>
  </si>
  <si>
    <t>19RGI02-0253</t>
  </si>
  <si>
    <t>město Sobotka</t>
  </si>
  <si>
    <t>Sobotka - Dům s pečovatelskou službou - úprava plochy</t>
  </si>
  <si>
    <t>19RGI02-0255</t>
  </si>
  <si>
    <t>městys Mladé Buky</t>
  </si>
  <si>
    <t>Oprava mostu "U Labužníka"</t>
  </si>
  <si>
    <t>19RGI02-0257</t>
  </si>
  <si>
    <t>Ochránci památek pevnosti Josefov - Ravelin No. XIV, z.s.</t>
  </si>
  <si>
    <t>Sv. Barbora - vzpomínka na zakladatele a stavitele pevnosti Josefov</t>
  </si>
  <si>
    <t>19RGI02-0262</t>
  </si>
  <si>
    <t>Velichovky</t>
  </si>
  <si>
    <t>Vstupní chodník - Lázně Velichovky</t>
  </si>
  <si>
    <t>19RGI02-0269</t>
  </si>
  <si>
    <t>16. světová gymnaestráda</t>
  </si>
  <si>
    <t>19RGI02-0272</t>
  </si>
  <si>
    <t>Českomoravská myslivecká jednota z.s. - okr. myslivecký spolek HK</t>
  </si>
  <si>
    <t>Omezení střetů zvěře s auty pomocí optických ohradníků a pachových zradidel</t>
  </si>
  <si>
    <t>19RGI02-0279</t>
  </si>
  <si>
    <t>Nová okna pro Domov sv. Josefa, lepší život pro lidi s roztroušenou sklerózou</t>
  </si>
  <si>
    <t>19RGI02-0285</t>
  </si>
  <si>
    <t>město Hořice</t>
  </si>
  <si>
    <t>Rozšíření kapacity - Domov se zvláštním režimem Hořice</t>
  </si>
  <si>
    <t>19RGI02-0302</t>
  </si>
  <si>
    <t>POST BELLUM, o.p.s.</t>
  </si>
  <si>
    <t>Paměť národa: Cesta ke svobodě v 
Královéhradeckém kraji</t>
  </si>
  <si>
    <t>19RGI02-0318</t>
  </si>
  <si>
    <t>Tělocvičná jednota Sokol Nový Hrádek</t>
  </si>
  <si>
    <t>Dokončení stavebních úprav sokolovny Nový Hrádek</t>
  </si>
  <si>
    <t>19RGI02-0331</t>
  </si>
  <si>
    <t>město Kopidlno</t>
  </si>
  <si>
    <t>Kopidlno – stavební úpravy ZŠ Kopidlno II.st.</t>
  </si>
  <si>
    <t>19RGI02-0332</t>
  </si>
  <si>
    <t>obec Hajnice</t>
  </si>
  <si>
    <t>Rekonstrukce střechy budovy mateřské školy</t>
  </si>
  <si>
    <t>19RGI02-0337</t>
  </si>
  <si>
    <t>město Jičín</t>
  </si>
  <si>
    <t>Zvýšení kapacity a zkvalitnění zázemí denního stacionáře Domovinka v Jičíně</t>
  </si>
  <si>
    <t>19RGI02-0340</t>
  </si>
  <si>
    <t>město Opočno</t>
  </si>
  <si>
    <t>Chodník Na Olivě</t>
  </si>
  <si>
    <t>19RGI02-0346</t>
  </si>
  <si>
    <t>Ticháček Petr</t>
  </si>
  <si>
    <t>Výstavba kryté jízdárny</t>
  </si>
  <si>
    <t>19RGI02-0352</t>
  </si>
  <si>
    <t>Pořízení universální osmiveslice pro veslařský oddíl DTJ-HK</t>
  </si>
  <si>
    <t>19RGI02-0374</t>
  </si>
  <si>
    <t>město  Broumov</t>
  </si>
  <si>
    <t>Zvýšení kapacity a modernizace Domova pro seniory v Broumově - projektová dokumentace</t>
  </si>
  <si>
    <t>19RGI02-0376</t>
  </si>
  <si>
    <t>Rekonstrukce přírodní travnaté plochy</t>
  </si>
  <si>
    <t>19RGI02-0378</t>
  </si>
  <si>
    <t>III/29840 Opočno,Broumar - hydrotechnický posudek</t>
  </si>
  <si>
    <t>19RGI02-0381</t>
  </si>
  <si>
    <t>Oblastní charita Sobotka</t>
  </si>
  <si>
    <t>Vypracování projektové dokumentace a provedení inženýrské činnosti</t>
  </si>
  <si>
    <t>19RGI02-0385</t>
  </si>
  <si>
    <t>obec Horní Olešnice</t>
  </si>
  <si>
    <t>Posílení kapacity vodovodu v Horní Olešnici (lokalita Zadní Ždírnice)</t>
  </si>
  <si>
    <t>19RGI02-0386</t>
  </si>
  <si>
    <t xml:space="preserve">"KHDS Jitro na Festivalu dětských a
mládežnických sborů Tokyo 2019"
</t>
  </si>
  <si>
    <t>19RGI02-0393</t>
  </si>
  <si>
    <t>město Nový Bydžov</t>
  </si>
  <si>
    <t>Výstavba ZTI pro průmyslovou zónu v Zábědově, III. etapa</t>
  </si>
  <si>
    <t>19RGI02-0395</t>
  </si>
  <si>
    <t>městys Doudleby</t>
  </si>
  <si>
    <t>Zviditelnění přechodů pro chodce s cílem zvyšování dopravní bezpečnosti v Doudlebách nad Orlicí</t>
  </si>
  <si>
    <t>19RGI02-0401</t>
  </si>
  <si>
    <t>Českomoravská myslivecká jednota, z.s., okresní myslivecký spolek Rychnov nad Kněžnou</t>
  </si>
  <si>
    <t>Dobudování zázemí a kompletace Okresní střelnice v Rychnově nad Kněžnou.</t>
  </si>
  <si>
    <t>19RGI02-0404</t>
  </si>
  <si>
    <t>Základní organizace Českého zahrádkářského svazu Česká Skalice</t>
  </si>
  <si>
    <t>Rekonstrukce střešní krytiny klubovny ZO ČZS</t>
  </si>
  <si>
    <t>19RGI02-0407</t>
  </si>
  <si>
    <t>Křesťanská akademie mladých, z.s.</t>
  </si>
  <si>
    <t>Komenský 2020 – události k výročí v
Královehradeckém kraji</t>
  </si>
  <si>
    <t>19RGI02-0409</t>
  </si>
  <si>
    <t>Farní charita Rychnov nad Kněžnou</t>
  </si>
  <si>
    <t>Rekonstrukce prádelny</t>
  </si>
  <si>
    <t>19RGI02-0411</t>
  </si>
  <si>
    <t>TJ MARATONSTAV Úpice, z.s.</t>
  </si>
  <si>
    <t>Mistrovství světa v dlouhém horském běhu 2020</t>
  </si>
  <si>
    <t>19RGI02-0442</t>
  </si>
  <si>
    <t>Zlepšení mobility členů BKL Machov a paralympijského reprezentanta Mistra Evropy a vítěze 3 světových pohárů v golfu</t>
  </si>
  <si>
    <t>19RGI02-0456</t>
  </si>
  <si>
    <t>Výstavba nové budovy speciální školy a odlehčovací služby pro děti s postižením v Bartošovicích v Orlických horách</t>
  </si>
  <si>
    <t>19RGI02-0458</t>
  </si>
  <si>
    <t>Tělovýchovná jednota Lokomotiva Meziměstí z.s.</t>
  </si>
  <si>
    <t>Vybudování zázemí sportoviště a instalace kryté tribuny</t>
  </si>
  <si>
    <t>19RGI02-0462</t>
  </si>
  <si>
    <t>Světový pohár FIS v Akrobatickém lyžování</t>
  </si>
  <si>
    <t>19RGI02-0463</t>
  </si>
  <si>
    <t>Světový pohár FIS ve Snowboardingu</t>
  </si>
  <si>
    <t>19RGI02-0468</t>
  </si>
  <si>
    <t>SH ČMS - Krajské sdružení hasičů Královéhradeckého kraje</t>
  </si>
  <si>
    <t>Motorové stříkačky FOX 4 verze CZ1.0.2.</t>
  </si>
  <si>
    <t>19RGI02-0471</t>
  </si>
  <si>
    <t>obec Havlovice</t>
  </si>
  <si>
    <t>Most přes Úpu v Havlovicích ve Vsi</t>
  </si>
  <si>
    <t>19RGI02-0475</t>
  </si>
  <si>
    <t>Cykloklub Jičín z. s.</t>
  </si>
  <si>
    <t>MISTROVSTVÍ ČR v cyklokrosu 12. ledna 2020</t>
  </si>
  <si>
    <t>19RGI02-0480</t>
  </si>
  <si>
    <t>Služby spojené s rekonstrukcí sportovní haly TJ Slavia - 1. etapa</t>
  </si>
  <si>
    <t>19RGI02-0481</t>
  </si>
  <si>
    <t>La famille, z.s.</t>
  </si>
  <si>
    <t>Centrum Budulínek - úpravy prostor</t>
  </si>
  <si>
    <t>20RGI01-0001</t>
  </si>
  <si>
    <t>Nejvyšší basketbalová soutěž žen - Sokol HK - Hradecké lvice</t>
  </si>
  <si>
    <t>20RGI02-0002</t>
  </si>
  <si>
    <t>Barokní odvodňovací štola Police nad Metují, křížení komunikace 30319</t>
  </si>
  <si>
    <t>20RGI02-0019</t>
  </si>
  <si>
    <t>město Červený Kostelec</t>
  </si>
  <si>
    <t>Hospodárné nakládání se zdroji pitné vody dálkovými odečty vodoměrů v pevné odečtové síti</t>
  </si>
  <si>
    <t>20RGI02-0032</t>
  </si>
  <si>
    <t>Theatrum Kuks z.s.</t>
  </si>
  <si>
    <t>Cestou barokní galerie loutek Kuks. Socha loutkou.</t>
  </si>
  <si>
    <t>Tabulka č. 10</t>
  </si>
  <si>
    <t>Skutečně poskytnuto 
v Kč</t>
  </si>
  <si>
    <t>Schváleno 
v Kč</t>
  </si>
  <si>
    <t>Schváleno
v Kč</t>
  </si>
  <si>
    <t>Schváleno Kč - KV</t>
  </si>
  <si>
    <t>Pozn.</t>
  </si>
  <si>
    <t>19POVU1-0037</t>
  </si>
  <si>
    <t>Chodníky podél silnice v Třebešově - II. etapa</t>
  </si>
  <si>
    <t>19POVU1-0038</t>
  </si>
  <si>
    <t>Obec Batňovice</t>
  </si>
  <si>
    <t>Nakládání s BIO odpadem v Batňovicích</t>
  </si>
  <si>
    <t>19POVU1-0039</t>
  </si>
  <si>
    <t>OBEC PUCHLOVICE</t>
  </si>
  <si>
    <t>Oprava manipulační plochy</t>
  </si>
  <si>
    <t>19POVU1-0042</t>
  </si>
  <si>
    <t>OBEC PĚČÍN</t>
  </si>
  <si>
    <t>Stavební úpravy domů č.p. 207 a č.p. 268 a přístavba sálu</t>
  </si>
  <si>
    <t>19POVU1-0045</t>
  </si>
  <si>
    <t>Nástavba a stavební úpravy ZŠ v Dobřanech - elektromontáže a jídelna</t>
  </si>
  <si>
    <t>19POVU1-0046</t>
  </si>
  <si>
    <t>Bezpečné chodníky v Obědovicích</t>
  </si>
  <si>
    <t>19POVU1-0047</t>
  </si>
  <si>
    <t>Výstavba chodníku - 2. část Bolehošť</t>
  </si>
  <si>
    <t>19POVU1-0048</t>
  </si>
  <si>
    <t>Revitalizace Hilmarova náměstí Kopidlno_inženýrské sítě, archeologie</t>
  </si>
  <si>
    <t>19POVU1-0049</t>
  </si>
  <si>
    <t>Výměna oken na budově OÚ a MŠ v Martínkovicích</t>
  </si>
  <si>
    <t>19POVU1-0051</t>
  </si>
  <si>
    <t>OBEC CHOUSTNÍKOVO HRADIŠTĚ</t>
  </si>
  <si>
    <t>Dostavba sportovního a společenského areálu v Choustníkově Hradišti.</t>
  </si>
  <si>
    <t>19POVU1-0053</t>
  </si>
  <si>
    <t>OBEC ZDOBNICE</t>
  </si>
  <si>
    <t>Oprava kaple Kačerov</t>
  </si>
  <si>
    <t>19POVU1-0054</t>
  </si>
  <si>
    <t>Chodník pro pěší Žďár n.M. - Police n.M. - I.etapa</t>
  </si>
  <si>
    <t>19POVU1-0055</t>
  </si>
  <si>
    <t>Úprava veřejného prostranství</t>
  </si>
  <si>
    <t>19POVU1-0058</t>
  </si>
  <si>
    <t>OBEC SUCHOVRŠICE</t>
  </si>
  <si>
    <t>Oprava a údržba tělocvičny - II etapa</t>
  </si>
  <si>
    <t>19POVU1-0059</t>
  </si>
  <si>
    <t>Městys Doudleby nad Orlicí</t>
  </si>
  <si>
    <t>Snížení energetické náročnosti objektu - Společenské a sportovní zařízení v čp. 492, Doudleby nad Orlicí</t>
  </si>
  <si>
    <t>19POVU1-0060</t>
  </si>
  <si>
    <t>Oprava MŠ a ZŠ ve Vidochově</t>
  </si>
  <si>
    <t>19POVU1-0062</t>
  </si>
  <si>
    <t>Obec Ostružno</t>
  </si>
  <si>
    <t>Víceúčelové hřiště Ostružno</t>
  </si>
  <si>
    <t>19POVU1-0063</t>
  </si>
  <si>
    <t xml:space="preserve">Výměna lamp veřejného osvětlení za lampy s LED technologií  a snížení energetické náročnosti </t>
  </si>
  <si>
    <t>19POVU1-0064</t>
  </si>
  <si>
    <t>Zlepšení občanské vybavenosti v městysi Velké Poříčí – chodník v ulici Žďárecká a oprava secesní fasády bud. ZŠ</t>
  </si>
  <si>
    <t>19POVU1-0066</t>
  </si>
  <si>
    <t>Chodník podél silnice III/ 3263 obec Milovice u Hořic</t>
  </si>
  <si>
    <t>19POVU1-0067</t>
  </si>
  <si>
    <t>Revitalizace veřejného prostranství v centru Dolní Brusnice</t>
  </si>
  <si>
    <t>19POVU1-0068</t>
  </si>
  <si>
    <t>Víceúčelový dům v areálu Šolcovny, Hejtmánkovice</t>
  </si>
  <si>
    <t>19POVU1-0069</t>
  </si>
  <si>
    <t>OBEC PETROVICE</t>
  </si>
  <si>
    <t>Vybudování zpevněné plochy na hřišti v Petrovicích</t>
  </si>
  <si>
    <t>19POVU1-0071</t>
  </si>
  <si>
    <t>OBEC HAJNICE</t>
  </si>
  <si>
    <t>Hajnické děti a rodiče pospolu</t>
  </si>
  <si>
    <t>19POVU1-0072</t>
  </si>
  <si>
    <t>OBEC HEŘMÁNKOVICE</t>
  </si>
  <si>
    <t>Rekonstrukce mostu M6 - U č.p. 140, Heřmánkovice a obnova hřiště v obci Heřmánkovice</t>
  </si>
  <si>
    <t>19POVU1-0073</t>
  </si>
  <si>
    <t>Oprava MK 28c -  Malé Svatoňovice</t>
  </si>
  <si>
    <t>19POVU1-0074</t>
  </si>
  <si>
    <t>OBEC DOBŘENICE</t>
  </si>
  <si>
    <t>Veřejné osvětlení chodníku mezi částmi obce Dobřenice I a Dobřenice II</t>
  </si>
  <si>
    <t>19POVU1-0076</t>
  </si>
  <si>
    <t>Rozšíření  sítě  veřejného osvětlení v obci  Kohoutov, části  obce  Kladruby</t>
  </si>
  <si>
    <t>19POVU1-0077</t>
  </si>
  <si>
    <t>OBEC LUKAVEC U HOŘIC</t>
  </si>
  <si>
    <t>Lukavec u Hořic - rekonstrukce veřejného osvětlení</t>
  </si>
  <si>
    <t>19POVU1-0079</t>
  </si>
  <si>
    <t>Školní kuchyň Lužany</t>
  </si>
  <si>
    <t>19POVU1-0080</t>
  </si>
  <si>
    <t>Obec Nemyčeves</t>
  </si>
  <si>
    <t>Chodník podél III/32838 na Vitiněves.</t>
  </si>
  <si>
    <t>19POVU1-0081</t>
  </si>
  <si>
    <t>"Oprava a čištění návesních rybníků v obci"</t>
  </si>
  <si>
    <t>19POVU1-0083</t>
  </si>
  <si>
    <t>Obnova varhan v kostele sv. Floriána v obci Kocbeře - 2. etapa</t>
  </si>
  <si>
    <t>19POVU1-0084</t>
  </si>
  <si>
    <t>Odbahnění požární nádrže v obci Boharyně</t>
  </si>
  <si>
    <t>19POVU1-0085</t>
  </si>
  <si>
    <t>OBEC LOCHENICE</t>
  </si>
  <si>
    <t>19POVU1-0086</t>
  </si>
  <si>
    <t>OBEC ADRŠPACH</t>
  </si>
  <si>
    <t>Oprava sociálního zázemí MŠ Horní Adršpach</t>
  </si>
  <si>
    <t>19POVU1-0087</t>
  </si>
  <si>
    <t>Odstavná plocha u hřbitova a rozšíření místní komunikace k novostavbám RD v Jasenné</t>
  </si>
  <si>
    <t>19POVU1-0089</t>
  </si>
  <si>
    <t>Obec Osek</t>
  </si>
  <si>
    <t>Osek - výstavba víceúčelového hřiště</t>
  </si>
  <si>
    <t>19POVU1-0090</t>
  </si>
  <si>
    <t>Modernizace obecní návsi a vodní nádrže</t>
  </si>
  <si>
    <t>19POVU1-0091</t>
  </si>
  <si>
    <t>Fotbalové kabiny</t>
  </si>
  <si>
    <t>19POVU1-0092</t>
  </si>
  <si>
    <t>Přístavba sociálně technického zázemí + Rekonstrukce veřejného osvětlení Holovousy,Chodovice</t>
  </si>
  <si>
    <t>19POVU1-0094</t>
  </si>
  <si>
    <t>OPRAVY MÍSTNÍCH KOMUNIKACÍ V OBCI ŽERNOV</t>
  </si>
  <si>
    <t>19POVU1-0095</t>
  </si>
  <si>
    <t>Opěrná zeď s kolumbáriem na obecním hřbitově v Bezděkově nad Metují</t>
  </si>
  <si>
    <t>19POVU1-0097</t>
  </si>
  <si>
    <t>Komplexní úprava veřejného prostoru s cílem zvýšení bezpečnosti chodců v Obci Světí</t>
  </si>
  <si>
    <t>19POVU1-0098</t>
  </si>
  <si>
    <t>Výstavba chodníku a lávky pro pěší</t>
  </si>
  <si>
    <t>19POVU1-0099</t>
  </si>
  <si>
    <t>Oprava komunikace a chodníků v obci</t>
  </si>
  <si>
    <t>19POVU1-0100</t>
  </si>
  <si>
    <t>Obec Markvartice</t>
  </si>
  <si>
    <t>Kostel sv. Jiljí, stavební úpravy obvodového pláště.</t>
  </si>
  <si>
    <t>19POVU1-0101</t>
  </si>
  <si>
    <t>OBEC HOŘINĚVES</t>
  </si>
  <si>
    <t>Rekonstrukce vnitřních prostor tělocvičny ZŠ Hořiněves a "Autobusová zastávka u silnice II/325 v obci Hořiněves"</t>
  </si>
  <si>
    <t>19POVU1-0102</t>
  </si>
  <si>
    <t>Rekonstrukce kulturního zázemí obce Habřina - část II.</t>
  </si>
  <si>
    <t>19POVU1-0103</t>
  </si>
  <si>
    <t>Obec Nový Ples</t>
  </si>
  <si>
    <t>Chodník na parcele č. 141/4 a 141/1 v k.ú. Nový Ples (k obecnímu hřbitovu)</t>
  </si>
  <si>
    <t>19POVU1-0104</t>
  </si>
  <si>
    <t>Obec Vitiněves</t>
  </si>
  <si>
    <t>Rekonstrukce nevyhovujících chodníků v obci Vitiněves</t>
  </si>
  <si>
    <t>19POVU1-0105</t>
  </si>
  <si>
    <t>Stavební úpravy sálu ve Chlenech</t>
  </si>
  <si>
    <t>19POVU1-0106</t>
  </si>
  <si>
    <t>Obec Bačalky</t>
  </si>
  <si>
    <t>Oprava požární nádrže na p. č. 109/3 v k. ú. Bačalky</t>
  </si>
  <si>
    <t>19POVU1-0108</t>
  </si>
  <si>
    <t>Rekonstrukce sociálního zařízení v budově základní školy v Rychnovku-Zvoli</t>
  </si>
  <si>
    <t>19POVU1-0109</t>
  </si>
  <si>
    <t>Oprava komunikace v obci Jetřichov</t>
  </si>
  <si>
    <t>19POVU1-0110</t>
  </si>
  <si>
    <t>Oprava místních komunikací v obci Sněžné</t>
  </si>
  <si>
    <t>19POVU1-0111</t>
  </si>
  <si>
    <t>Obnova v obci Stračov a místní části Klenice</t>
  </si>
  <si>
    <t>19POVU1-0112</t>
  </si>
  <si>
    <t>Vybudování parkoviště u bytovky a oddychové zóny</t>
  </si>
  <si>
    <t>19POVU1-0114</t>
  </si>
  <si>
    <t>Otevřené hřiště 1 (první etapa)</t>
  </si>
  <si>
    <t>19POVU1-0115</t>
  </si>
  <si>
    <t>OBEC LÍSKOVICE</t>
  </si>
  <si>
    <t>Víceúčelové hřiště - Lískovice</t>
  </si>
  <si>
    <t>19POVU1-0116</t>
  </si>
  <si>
    <t>SO - 01 Úprava na dolním toku Dobrohošť ve Vižňově</t>
  </si>
  <si>
    <t>19POVU1-0117</t>
  </si>
  <si>
    <t>Metropolitní optická síť Blešno - zafouknutí optických kabelů</t>
  </si>
  <si>
    <t>19POVU1-0119</t>
  </si>
  <si>
    <t>Opěrná zeď torza zámku v Kuksu</t>
  </si>
  <si>
    <t>19POVU1-0001</t>
  </si>
  <si>
    <t>Komunikace pro chodce Kosičky 2019</t>
  </si>
  <si>
    <t>19POVU1-0002</t>
  </si>
  <si>
    <t>Oprava komunikace Prostřední v obci Doubravice</t>
  </si>
  <si>
    <t>19POVU1-0006</t>
  </si>
  <si>
    <t>Obnova a rozšíření zeleně v Šaplavě</t>
  </si>
  <si>
    <t>19POVU1-0007</t>
  </si>
  <si>
    <t>Chodníky v obci Dubenec II. etapa</t>
  </si>
  <si>
    <t>19POVU1-0008</t>
  </si>
  <si>
    <t>OBEC VINARY</t>
  </si>
  <si>
    <t>Objekt občanské vybavenosti Kozojídky čp. 48 - oprava omítky, včetně statického zajištění</t>
  </si>
  <si>
    <t>19POVU1-0009</t>
  </si>
  <si>
    <t>Úprava obecního rybníku č. . 2</t>
  </si>
  <si>
    <t>19POVU1-0012</t>
  </si>
  <si>
    <t>Přístavba MŠ - zpevněné plochy, komunikace a parkoviště</t>
  </si>
  <si>
    <t>19POVU1-0014</t>
  </si>
  <si>
    <t>Oprava krytu místních komunikací v obci Osečnice III.</t>
  </si>
  <si>
    <t>19POVU1-0015</t>
  </si>
  <si>
    <t>OBEC ŠESTAJOVICE</t>
  </si>
  <si>
    <t>Oprava střechy na obecním domě, pořízení občanské vybavenosti</t>
  </si>
  <si>
    <t>19POVU1-0016</t>
  </si>
  <si>
    <t>OBEC JAHODOV</t>
  </si>
  <si>
    <t>Oprava místní komunikace v Jahodově</t>
  </si>
  <si>
    <t>19POVU1-0017</t>
  </si>
  <si>
    <t>Vybudování vjezdů v části obce Lípa nad Orlicí</t>
  </si>
  <si>
    <t>19POVU1-0018</t>
  </si>
  <si>
    <t>Šonov - vodní nádrž na p. č. 453/2</t>
  </si>
  <si>
    <t>19POVU1-0021</t>
  </si>
  <si>
    <t>Technická infrastruktura pro 6RD v Káranicích - komunikace a veřejné osvětlení</t>
  </si>
  <si>
    <t>19POVU1-0022</t>
  </si>
  <si>
    <t>Obec Bílá Třemešná</t>
  </si>
  <si>
    <t>Přístavba pavilonu odborných učeben ZŠ Bílá Třemešná II. – Sadové úpravy a pochůzné plochy</t>
  </si>
  <si>
    <t>19POVU1-0023</t>
  </si>
  <si>
    <t>OBEC SADOVÁ</t>
  </si>
  <si>
    <t>Obecní úřad - výměna oken, zateplení, fasáda</t>
  </si>
  <si>
    <t>19POVU1-0025</t>
  </si>
  <si>
    <t>OBEC LEJŠOVKA</t>
  </si>
  <si>
    <t>Výstavba komunikace U Bytovky Lejšovka</t>
  </si>
  <si>
    <t>19POVU1-0026</t>
  </si>
  <si>
    <t>Obec Velichovky</t>
  </si>
  <si>
    <t>Parkoviště u bytovky č.p. 179, Velichovky</t>
  </si>
  <si>
    <t>19POVU1-0027</t>
  </si>
  <si>
    <t>OBEC LANŽOV</t>
  </si>
  <si>
    <t>Program obnovy venkova-19POVU1</t>
  </si>
  <si>
    <t>19POVU1-0033</t>
  </si>
  <si>
    <t>Obnova místní komunikace č. 4c Machov - Nízká Srbská</t>
  </si>
  <si>
    <t>19POVU1-0036</t>
  </si>
  <si>
    <t>POV 2019 - Obec Orlické Záhoří</t>
  </si>
  <si>
    <t>19POVU1 Program obnovy venkova</t>
  </si>
  <si>
    <t>Odvětví - Příjemce</t>
  </si>
  <si>
    <t>Přiděleno</t>
  </si>
  <si>
    <t>kap. 28 - sociální věci</t>
  </si>
  <si>
    <t>Život bez bariér,z.ú.</t>
  </si>
  <si>
    <t>Provoz půjčovny kompenzačních pomůcek pro osoby se zdravotním postižením a seniory</t>
  </si>
  <si>
    <t>Rodinné centrum POHODA</t>
  </si>
  <si>
    <t>Apropo Jičín, o.p.s.</t>
  </si>
  <si>
    <t>Podpora osob pečujících o děti a dospělé s postižením</t>
  </si>
  <si>
    <t>Mateřské centrum Cvrček z.s.</t>
  </si>
  <si>
    <t>mateřské centrum - začleňování skupin ohrožených sociálním vyloučením v mateřském centru</t>
  </si>
  <si>
    <t>Doprava dětí do Speciální školy v Červeném Kostelci</t>
  </si>
  <si>
    <t>Mateřské centrum Červený Kostelec</t>
  </si>
  <si>
    <t>Centrum pro integraci osob se zdravotním postižením Královéhradeckého kraje, o.p.s.</t>
  </si>
  <si>
    <t>Psychorehabilitační pobyty</t>
  </si>
  <si>
    <t>Síť pro rodinu, z.s.</t>
  </si>
  <si>
    <t>Posilujeme hodnotu rodiny v Královéhradeckém kraji 2019</t>
  </si>
  <si>
    <t>Oblastní charita Jičín</t>
  </si>
  <si>
    <t>Dobrovolnické centrum</t>
  </si>
  <si>
    <t>Oblastní charita Hradec Králové</t>
  </si>
  <si>
    <t>Pořízení pomůcek pro domácí péči</t>
  </si>
  <si>
    <t>Diecézní katolická charita Hradec Králové</t>
  </si>
  <si>
    <t>Zajištění dobrovolníků a zkvalitnění dobrovolnických aktivit Diecézní charity Hradec Králové a partnerských organizací</t>
  </si>
  <si>
    <t>Regionální půjčovna zdravotnických pomůcek pro nemocné Huntingtonovou chorobou</t>
  </si>
  <si>
    <t>Integrační kurzy pro cizince a azylanty</t>
  </si>
  <si>
    <t>Právní asistence pro žadatele o mezinárodní ochranu</t>
  </si>
  <si>
    <t>Zájmové aktivity pro žadatele o azyl</t>
  </si>
  <si>
    <t>Podpora rodin v rámci SPOD</t>
  </si>
  <si>
    <t>Křesťanské rodinné centrum Sedmikráska, zapsaný spolek</t>
  </si>
  <si>
    <t>Sedmikráska rodině</t>
  </si>
  <si>
    <t>HoSt - Home-Start Česká republika, z.ú.</t>
  </si>
  <si>
    <t>HoSt - podpora sociálně ohrožených rodin v Královéhradeckém kraji</t>
  </si>
  <si>
    <t>MC MaMiNa, z.s</t>
  </si>
  <si>
    <t>Prorodinné aktivity a nekomerční služby pro rodinu</t>
  </si>
  <si>
    <t>Aufori, o.p.s.</t>
  </si>
  <si>
    <t>Terapeutická práce s ohroženými rodinami</t>
  </si>
  <si>
    <t>Učí (se) celá rodina - terénní pedagogická práce s ohroženými rodinami na Hradecku a Náchodsku</t>
  </si>
  <si>
    <t xml:space="preserve">NONA 92, o.p.s. </t>
  </si>
  <si>
    <t>Doprava mentálně postižených dětí, mládeže a dospělých s kombinovanými vadami do speciální a sociálních zařízení v Novém Městě nad Metují</t>
  </si>
  <si>
    <t>Emauzy ČR, o.p.s.</t>
  </si>
  <si>
    <t>Poskytování služeb dlouhodobě nezaměstnaným, osobám nacházejícím se v hmotné nouzi</t>
  </si>
  <si>
    <t xml:space="preserve">Oblastní charita Hradec Králové </t>
  </si>
  <si>
    <t>Kruh dobrovolníků Oblastní charity Hradec Králové</t>
  </si>
  <si>
    <t>Solnický Brouček z.s.</t>
  </si>
  <si>
    <t>S Broučkem ke spokojené rodině</t>
  </si>
  <si>
    <t>Potravinová banka Hradec Králové, z. s.</t>
  </si>
  <si>
    <t>Potravinová banka Hradec Králové</t>
  </si>
  <si>
    <t xml:space="preserve">DOMEČEK SEVER, z. s. </t>
  </si>
  <si>
    <t>DOMEČEK RADÍ, UČÍ, POMÁHÁ</t>
  </si>
  <si>
    <t>Rodinné centrum Žirafa HK, z.s.</t>
  </si>
  <si>
    <t>RC Žirafa HK</t>
  </si>
  <si>
    <t>Spolek Hurá na Výlet!</t>
  </si>
  <si>
    <t>Podpora aktivního života seniorů z Královéhradeckého kraje</t>
  </si>
  <si>
    <t>Sbor Jednoty bratrské v Dobrušce</t>
  </si>
  <si>
    <t>Rodinné centrum Sedmikráska</t>
  </si>
  <si>
    <t>Mateřské centrum KAROlínka z. s.</t>
  </si>
  <si>
    <t>Společnou cestou k podpoře rodiny</t>
  </si>
  <si>
    <t>Oblastní charita Trutnov</t>
  </si>
  <si>
    <t>Podpora začlenění dětí do školního vzdělávání</t>
  </si>
  <si>
    <t>Centrum dobrovolníků</t>
  </si>
  <si>
    <t>Půjčovna kompenzačních pomůcek</t>
  </si>
  <si>
    <t>Sbor Jednoty bratrské v Rychnově nad Kněžnou</t>
  </si>
  <si>
    <t>Rodinné centrum Rybka</t>
  </si>
  <si>
    <t>Aktivizační služby sociální prevence pro rodiny s dětmi v okrese Jičín</t>
  </si>
  <si>
    <t>AMÁTKA DĚTEM o.p.s.</t>
  </si>
  <si>
    <t>Amátka dětem i jejich rodičům, prarodičům, kamarádům..pro všechny</t>
  </si>
  <si>
    <t>Mateřské centrum Na zámečku, o.p.s.</t>
  </si>
  <si>
    <t>I cesta může být cíl!</t>
  </si>
  <si>
    <t>Mateřské centrum Jája</t>
  </si>
  <si>
    <t>Služby a podpora rodin</t>
  </si>
  <si>
    <t>NOMIA, z.ú.</t>
  </si>
  <si>
    <t>Mámo, táto, potřebuju vás oba aneb Rodiče týmem pro své dítě</t>
  </si>
  <si>
    <t>Odborná pomoc rodinám s dětmi, kde jsou vážně narušené vztahy a patologické projevy chování, kde je tato práce nařízená pracovníky OSPOD a soudů</t>
  </si>
  <si>
    <t>Terapeutický program narativní práce s agresí</t>
  </si>
  <si>
    <t>Centrum Orion, z.s.</t>
  </si>
  <si>
    <t>Letní rekondiční pobyt pro osoby s handicapem</t>
  </si>
  <si>
    <t>Mamma HELP, z. s.</t>
  </si>
  <si>
    <t>Pravidelné komunitní docházkové akce pro ženy s rakovinou prsu</t>
  </si>
  <si>
    <t>Centrum sociální pomoci a služeb, o.p.s.</t>
  </si>
  <si>
    <t xml:space="preserve">  Dětské skupiny - realizace skupinové terapie v pravidelných terapeutických skupinách pro děti v mladším a starším školním věku</t>
  </si>
  <si>
    <t>Křesadlo HK - Centrum pomoci lidem s PAS, z.ú.</t>
  </si>
  <si>
    <t>Navazující aktivity - činnosti</t>
  </si>
  <si>
    <t>Společnost pro pomoc při Huntingtonově chorobě, z.s.</t>
  </si>
  <si>
    <t>Zpravodaj Archa</t>
  </si>
  <si>
    <t>Rekondičně-edukační víkendové pobyty se zdravotním programem</t>
  </si>
  <si>
    <t>Salinger, z.s.</t>
  </si>
  <si>
    <t>Návazná podpora rodin v ohrožení</t>
  </si>
  <si>
    <t>Rodičovské Centrum Domeček, z.s.</t>
  </si>
  <si>
    <t>Rodina a rodičovství 2019</t>
  </si>
  <si>
    <t>Kopretina Vrchlabí, z.s.</t>
  </si>
  <si>
    <t>Spokojená rodina, zde všechno začíná</t>
  </si>
  <si>
    <t>Aspekt z.s.</t>
  </si>
  <si>
    <t>Centrum Orion, z. s.</t>
  </si>
  <si>
    <t>Centrum pro dětský sluch Tamtam, o.p.s.</t>
  </si>
  <si>
    <t>Centrum sociální pomoci a služeb o. p. s.</t>
  </si>
  <si>
    <t>Dětské centrum Jilemnice, příspěvková organizace</t>
  </si>
  <si>
    <t>Diakonie ČCE - středisko Světlo ve Vrchlabí</t>
  </si>
  <si>
    <t>Dokořán z.s.</t>
  </si>
  <si>
    <t>Domácí hospic Duha, o. p. s.</t>
  </si>
  <si>
    <t>Domov důchodců ChD - Zdislava</t>
  </si>
  <si>
    <t>Domov důchodců Mlázovice</t>
  </si>
  <si>
    <t>Domov pro seniory Trutnov</t>
  </si>
  <si>
    <t>DUHA o. p. s.</t>
  </si>
  <si>
    <t>Oblastní charita Náchod</t>
  </si>
  <si>
    <t>Hradecké centrum pro osoby se sluchovým postižením o.p.s.</t>
  </si>
  <si>
    <t>Město Teplice nad Metují</t>
  </si>
  <si>
    <t>Město Úpice</t>
  </si>
  <si>
    <t>Městská nemocnice Hořice</t>
  </si>
  <si>
    <t>Městys Pecka</t>
  </si>
  <si>
    <t>Most k životu o.p.s.</t>
  </si>
  <si>
    <t>Národní ústav pro autismus, z.ú.</t>
  </si>
  <si>
    <t>NAŠE ULITA z.s.</t>
  </si>
  <si>
    <t>Obecný zájem, z.ú.</t>
  </si>
  <si>
    <t>Pečovatelská služba Trutnov</t>
  </si>
  <si>
    <t>PFERDA z.ú.</t>
  </si>
  <si>
    <t>Salesiánský klub mládeže, z. s. Centrum Don Bosco</t>
  </si>
  <si>
    <t>Sdružení Neratov</t>
  </si>
  <si>
    <t>SENIOR CENTRUM Hradec Králové o.p.s.</t>
  </si>
  <si>
    <t>SKOK do života o. p. s.</t>
  </si>
  <si>
    <t>Služby Dolní Kalná, okres Trutnov</t>
  </si>
  <si>
    <t>Sociální služby Města Opočna</t>
  </si>
  <si>
    <t>Sociální služby města Rychnov nad Kněžnou, o. p. s.</t>
  </si>
  <si>
    <t>Sociální služby obce Chomutice - Domov pro seniory</t>
  </si>
  <si>
    <t>Společné cesty - o.s.</t>
  </si>
  <si>
    <t>Stacionář Cesta Náchod z.ú.</t>
  </si>
  <si>
    <t>Tichý svět, o.p.s.</t>
  </si>
  <si>
    <t>Tyfloservis, o.p.s.</t>
  </si>
  <si>
    <t>Ústav sociálních služeb města Nové Paky</t>
  </si>
  <si>
    <t>Ústav sociálních služeb Milíčeves</t>
  </si>
  <si>
    <t>Věra Kosinová - Daneta, zařízení pro zdravotně postižené</t>
  </si>
  <si>
    <t>Začít spolu z.s.</t>
  </si>
  <si>
    <t>Domácí hospic Setkání, o.p.s.</t>
  </si>
  <si>
    <t>Centrum pro integraci osob se zdravotním postižením KHK, o. p. s.</t>
  </si>
  <si>
    <t>fin.běžných výd.souvisejících s posk.zákl.druhů a forem sociálních služeb</t>
  </si>
  <si>
    <t>Farní charita Dvůr Králové n. L.</t>
  </si>
  <si>
    <t>Diakonie ČCE - stř.BETANIE - evangelický domov v Náchodě</t>
  </si>
  <si>
    <t>Diakonie ČCE - středisko DKNL</t>
  </si>
  <si>
    <t>Diecézní katolická charita HK</t>
  </si>
  <si>
    <t>Farní charita Rychnov nad Kn.</t>
  </si>
  <si>
    <t>Geriatrické centrum Týniště n.O.</t>
  </si>
  <si>
    <t>Město Rokytnice v Orlických h.</t>
  </si>
  <si>
    <t>Městské stř.soc.služeb Oáza</t>
  </si>
  <si>
    <t>TyfloCentrum HK, o. p. s.</t>
  </si>
  <si>
    <t>Výprava skautů z KHK na světové skautské jamboree do USA</t>
  </si>
  <si>
    <t>Junák - český skaut, středisko Želivák HK, z. s.</t>
  </si>
  <si>
    <t>Základní škola V. Hejny, Červený Kostelec</t>
  </si>
  <si>
    <t>BONI PUERI - základní umělecká škola, HK</t>
  </si>
  <si>
    <t>ACADEMIA MERCURII soukromá SŠ, s.r.o.</t>
  </si>
  <si>
    <t>Junák - český skaut, středisko ÚTA NM NM, z. s.</t>
  </si>
  <si>
    <t>Junák - český skaut, stř.Hraničář Trutnov, z. s.</t>
  </si>
  <si>
    <t>Junák - český skaut, středisko Kostelec n.O., z. s.</t>
  </si>
  <si>
    <t xml:space="preserve">Podpora celoroční organizované činnosti mladých hasičů Běloves a organizace soutěží pro hasičskou mládež </t>
  </si>
  <si>
    <t>Junák - český skaut, středisko Rybárny HK, z. s.</t>
  </si>
  <si>
    <t>Základní škola Gutha - Jarkovského Kostelec n.O.</t>
  </si>
  <si>
    <t xml:space="preserve">Expedice jako nástroj podpora etic.smýšlení </t>
  </si>
  <si>
    <t>Masarykova jubilejní ZŠ a MŠ , Černilov</t>
  </si>
  <si>
    <t>Základní škola Podharť, Dvůr Králové nad Labem, Máchova</t>
  </si>
  <si>
    <t>Popularizace technického vzdělávání v ZŠ a MŠ</t>
  </si>
  <si>
    <t>Základní škola a Mateřská škola, HK, Úprkova 1</t>
  </si>
  <si>
    <t>Rozv.polytech.výchovy a vzdělávání v Jenské škole</t>
  </si>
  <si>
    <t xml:space="preserve">Podpora polytechnické výchovy a vzdělávání </t>
  </si>
  <si>
    <t>Základní škola Strž, DKNL, E. Krásnohorské 2919</t>
  </si>
  <si>
    <t xml:space="preserve">Stavebnice pro podporu polytech.vzd.žáků ZŠ </t>
  </si>
  <si>
    <t xml:space="preserve">Zlepšení podmínek pro výuku pracovních činností </t>
  </si>
  <si>
    <t xml:space="preserve">Rozv.výuky robotiky a automatiz., péče o talenty </t>
  </si>
  <si>
    <t>Harry Potter - stav.Lego za účelem celoroč.projektu a mezipředmětových vztahů</t>
  </si>
  <si>
    <t xml:space="preserve">Podpora výuky pomocí moderních technologií </t>
  </si>
  <si>
    <t>Základní škola a Mateřská škola Krčín, NM NM</t>
  </si>
  <si>
    <t>Cesta do bud.,učíme se pracovat s moder.apl.</t>
  </si>
  <si>
    <t>Základní škola Nové Město nad Metují</t>
  </si>
  <si>
    <t>MŠ, ZŠ a SŠ Daneta</t>
  </si>
  <si>
    <t>Masarykova ZŠ a MŠ, Železnice</t>
  </si>
  <si>
    <t>ZŠ a MŠ, Nechanice</t>
  </si>
  <si>
    <t>ZŠ a MŠ, Všestary</t>
  </si>
  <si>
    <t xml:space="preserve">Dlouhodobá primární prevence na ZŠ Všestary </t>
  </si>
  <si>
    <t>ZŠ Gutha - Jarkovského Kostelec nad Orlicí</t>
  </si>
  <si>
    <t>Centrum primární prevence KHK SEMIRAMIS z.ú.</t>
  </si>
  <si>
    <t>Základní škola, NB, V. Kl. Klicpery 561</t>
  </si>
  <si>
    <t xml:space="preserve">Programy všeobecné dlouhodobé primární prevence Laxus z.ú. </t>
  </si>
  <si>
    <t>Základní škola a Mateřská škola Dolní Radechová</t>
  </si>
  <si>
    <t>Východočeské volné sdružení pro amatér.film a video, z.s.</t>
  </si>
  <si>
    <t>Sdružení rodičů a přátel dětí a školy při Jiráskově gymnáziu v Na,z.s.</t>
  </si>
  <si>
    <t xml:space="preserve">Dům dětí a mládeže JEDNIČKA, Dvůr Králové nad Labem, Spojených národů </t>
  </si>
  <si>
    <t>Náboženská obec Církve československé husit.v HK</t>
  </si>
  <si>
    <t>Klub rodičů a přátel Král. dětského sboru, spolek</t>
  </si>
  <si>
    <t>Rozší.a moder.stávajících expozičních prostor na objektech Běloveského pevnost.skanzenu</t>
  </si>
  <si>
    <t>Výroba expozičních vitrín a kamerový systém zabezpečení želez.muzea Výtopna Jaroměř</t>
  </si>
  <si>
    <t>Model  ostřelování  povrchových objektů tvrze Hanička německým dělostř.počátkem 40.let</t>
  </si>
  <si>
    <t>Obnova historické dřevěné zvonice u kostele sv. Jana Křtitele v HK - Třebši, I. etapa.</t>
  </si>
  <si>
    <t>Římskokatolická farnost Hradec Králové - Nový HK</t>
  </si>
  <si>
    <t>Římskokatolická farnost - děkanství Chlumec n.C.</t>
  </si>
  <si>
    <t>Oprava farního kostela sv. Voršily v Chlumci n. C.- výměna krovu věže a související práce</t>
  </si>
  <si>
    <t>Pilníkov - kostel Nejsvětější Trojice - pokr.opravy havarij.stavu klenby presbytáře</t>
  </si>
  <si>
    <t>Římskokatolická farnost - děkanství RK</t>
  </si>
  <si>
    <t>Obnova oken v průčelí hotelu Centrál Nová Paka vč.restaurování figurálních prvků - 1.et.</t>
  </si>
  <si>
    <t>Rek.ivanitské poustevny u kostela P. Marie Pomocné, VI. etapa: oprava roubení, 1.část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</si>
</sst>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\ _K_č_-;\-* #,##0.00\ _K_č_-;_-* &quot;-&quot;??\ _K_č_-;_-@_-"/>
    <numFmt numFmtId="164" formatCode="#,##0.0"/>
    <numFmt numFmtId="165" formatCode="0.0"/>
    <numFmt numFmtId="166" formatCode="_-* #,##0.0\ _K_č_-;\-* #,##0.0\ _K_č_-;_-* &quot;-&quot;??\ _K_č_-;_-@_-"/>
    <numFmt numFmtId="167" formatCode="#,##0.00\ &quot;Kč&quot;"/>
    <numFmt numFmtId="168" formatCode="#,##0.0\ &quot;Kč&quot;"/>
    <numFmt numFmtId="169" formatCode="#,##0_ ;\-#,##0\ "/>
  </numFmts>
  <fonts count="2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theme="1"/>
      <name val="Verdana"/>
      <family val="2"/>
      <charset val="238"/>
    </font>
    <font>
      <sz val="11"/>
      <color rgb="FF535353"/>
      <name val="Arial"/>
      <family val="2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48118533890809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43" fontId="7" fillId="0" borderId="0" applyFont="0" applyFill="0" applyBorder="0" applyAlignment="0" applyProtection="0"/>
    <xf numFmtId="0" fontId="7" fillId="0" borderId="0"/>
  </cellStyleXfs>
  <cellXfs count="167">
    <xf numFmtId="0" fontId="0" fillId="0" borderId="0" xfId="0"/>
    <xf numFmtId="0" fontId="1" fillId="0" borderId="0" xfId="0" applyFont="1" applyFill="1" applyAlignment="1">
      <alignment horizontal="center" wrapText="1"/>
    </xf>
    <xf numFmtId="166" fontId="9" fillId="0" borderId="1" xfId="2" applyNumberFormat="1" applyFont="1" applyFill="1" applyBorder="1" applyAlignment="1">
      <alignment horizontal="center" vertical="center"/>
    </xf>
    <xf numFmtId="166" fontId="9" fillId="0" borderId="3" xfId="2" applyNumberFormat="1" applyFont="1" applyFill="1" applyBorder="1" applyAlignment="1">
      <alignment horizontal="center" vertical="center"/>
    </xf>
    <xf numFmtId="166" fontId="8" fillId="0" borderId="8" xfId="2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3" fontId="2" fillId="6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0" fillId="0" borderId="0" xfId="0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3" fontId="0" fillId="5" borderId="0" xfId="0" applyNumberFormat="1" applyFill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vertical="top"/>
    </xf>
    <xf numFmtId="0" fontId="4" fillId="0" borderId="0" xfId="0" applyFont="1" applyBorder="1" applyAlignment="1">
      <alignment wrapText="1" shrinkToFit="1"/>
    </xf>
    <xf numFmtId="165" fontId="5" fillId="0" borderId="0" xfId="0" applyNumberFormat="1" applyFont="1" applyBorder="1"/>
    <xf numFmtId="0" fontId="2" fillId="0" borderId="0" xfId="0" applyFont="1"/>
    <xf numFmtId="0" fontId="0" fillId="0" borderId="0" xfId="0" applyBorder="1"/>
    <xf numFmtId="168" fontId="10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166" fontId="13" fillId="0" borderId="1" xfId="2" applyNumberFormat="1" applyFont="1" applyFill="1" applyBorder="1" applyAlignment="1">
      <alignment horizontal="center" vertical="center"/>
    </xf>
    <xf numFmtId="166" fontId="13" fillId="0" borderId="3" xfId="2" applyNumberFormat="1" applyFont="1" applyFill="1" applyBorder="1" applyAlignment="1">
      <alignment horizontal="center" vertical="center"/>
    </xf>
    <xf numFmtId="166" fontId="13" fillId="0" borderId="11" xfId="2" applyNumberFormat="1" applyFont="1" applyFill="1" applyBorder="1" applyAlignment="1">
      <alignment horizontal="center" vertical="center"/>
    </xf>
    <xf numFmtId="166" fontId="13" fillId="0" borderId="12" xfId="2" applyNumberFormat="1" applyFont="1" applyFill="1" applyBorder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4" fontId="0" fillId="0" borderId="0" xfId="0" applyNumberFormat="1" applyAlignment="1" applyProtection="1">
      <alignment horizontal="center" vertical="center"/>
      <protection locked="0"/>
    </xf>
    <xf numFmtId="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top" wrapText="1"/>
    </xf>
    <xf numFmtId="3" fontId="2" fillId="0" borderId="0" xfId="0" applyNumberFormat="1" applyFont="1" applyFill="1" applyAlignment="1">
      <alignment horizontal="center" vertical="top" wrapText="1"/>
    </xf>
    <xf numFmtId="0" fontId="0" fillId="0" borderId="0" xfId="0" applyFont="1"/>
    <xf numFmtId="4" fontId="10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vertical="center"/>
    </xf>
    <xf numFmtId="0" fontId="15" fillId="0" borderId="0" xfId="0" applyFont="1" applyAlignment="1"/>
    <xf numFmtId="0" fontId="10" fillId="4" borderId="1" xfId="0" applyFont="1" applyFill="1" applyBorder="1" applyAlignment="1" applyProtection="1">
      <alignment vertical="center" wrapText="1"/>
    </xf>
    <xf numFmtId="4" fontId="10" fillId="4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/>
    <xf numFmtId="0" fontId="12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/>
    <xf numFmtId="167" fontId="0" fillId="0" borderId="0" xfId="0" applyNumberFormat="1" applyFont="1"/>
    <xf numFmtId="4" fontId="0" fillId="0" borderId="0" xfId="0" applyNumberFormat="1" applyAlignment="1">
      <alignment horizontal="center"/>
    </xf>
    <xf numFmtId="4" fontId="0" fillId="0" borderId="0" xfId="0" applyNumberFormat="1" applyFont="1"/>
    <xf numFmtId="168" fontId="3" fillId="0" borderId="0" xfId="0" applyNumberFormat="1" applyFont="1" applyAlignment="1">
      <alignment vertical="center"/>
    </xf>
    <xf numFmtId="0" fontId="10" fillId="7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7" fontId="2" fillId="3" borderId="1" xfId="0" applyNumberFormat="1" applyFont="1" applyFill="1" applyBorder="1" applyAlignment="1">
      <alignment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164" fontId="8" fillId="0" borderId="4" xfId="0" applyNumberFormat="1" applyFont="1" applyBorder="1" applyAlignment="1"/>
    <xf numFmtId="164" fontId="9" fillId="0" borderId="2" xfId="0" applyNumberFormat="1" applyFont="1" applyBorder="1" applyAlignment="1"/>
    <xf numFmtId="164" fontId="9" fillId="0" borderId="10" xfId="0" applyNumberFormat="1" applyFont="1" applyBorder="1" applyAlignment="1"/>
    <xf numFmtId="166" fontId="9" fillId="0" borderId="11" xfId="2" applyNumberFormat="1" applyFont="1" applyFill="1" applyBorder="1" applyAlignment="1">
      <alignment horizontal="center" vertical="center"/>
    </xf>
    <xf numFmtId="164" fontId="8" fillId="0" borderId="7" xfId="0" applyNumberFormat="1" applyFont="1" applyBorder="1" applyAlignment="1">
      <alignment wrapText="1" shrinkToFit="1"/>
    </xf>
    <xf numFmtId="0" fontId="10" fillId="4" borderId="1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/>
    </xf>
    <xf numFmtId="4" fontId="2" fillId="3" borderId="8" xfId="0" applyNumberFormat="1" applyFont="1" applyFill="1" applyBorder="1" applyAlignment="1">
      <alignment horizontal="center" vertical="center"/>
    </xf>
    <xf numFmtId="4" fontId="2" fillId="3" borderId="9" xfId="0" applyNumberFormat="1" applyFont="1" applyFill="1" applyBorder="1" applyAlignment="1">
      <alignment horizontal="center" vertical="center"/>
    </xf>
    <xf numFmtId="4" fontId="0" fillId="0" borderId="0" xfId="0" applyNumberFormat="1" applyFont="1" applyAlignment="1" applyProtection="1">
      <alignment horizontal="center" vertical="center"/>
      <protection locked="0"/>
    </xf>
    <xf numFmtId="167" fontId="2" fillId="3" borderId="8" xfId="0" applyNumberFormat="1" applyFont="1" applyFill="1" applyBorder="1" applyAlignment="1">
      <alignment vertical="center"/>
    </xf>
    <xf numFmtId="167" fontId="2" fillId="3" borderId="9" xfId="0" applyNumberFormat="1" applyFont="1" applyFill="1" applyBorder="1" applyAlignment="1">
      <alignment vertical="center"/>
    </xf>
    <xf numFmtId="4" fontId="17" fillId="3" borderId="1" xfId="0" applyNumberFormat="1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/>
    </xf>
    <xf numFmtId="166" fontId="8" fillId="0" borderId="9" xfId="2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8" fillId="0" borderId="1" xfId="0" applyFont="1" applyBorder="1" applyAlignment="1">
      <alignment vertical="center" wrapText="1" shrinkToFit="1"/>
    </xf>
    <xf numFmtId="0" fontId="18" fillId="0" borderId="18" xfId="0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/>
    </xf>
    <xf numFmtId="0" fontId="18" fillId="0" borderId="1" xfId="0" applyFont="1" applyBorder="1" applyAlignment="1">
      <alignment vertical="center" wrapText="1"/>
    </xf>
    <xf numFmtId="0" fontId="19" fillId="0" borderId="1" xfId="0" applyFont="1" applyFill="1" applyBorder="1" applyAlignment="1" applyProtection="1">
      <alignment vertical="center" wrapText="1"/>
    </xf>
    <xf numFmtId="0" fontId="18" fillId="0" borderId="1" xfId="0" applyFont="1" applyBorder="1" applyAlignment="1">
      <alignment wrapText="1" shrinkToFit="1"/>
    </xf>
    <xf numFmtId="0" fontId="18" fillId="0" borderId="18" xfId="0" applyFont="1" applyBorder="1" applyAlignment="1">
      <alignment wrapText="1" shrinkToFit="1"/>
    </xf>
    <xf numFmtId="164" fontId="4" fillId="0" borderId="1" xfId="0" applyNumberFormat="1" applyFont="1" applyBorder="1"/>
    <xf numFmtId="0" fontId="18" fillId="0" borderId="1" xfId="0" applyFont="1" applyBorder="1" applyAlignment="1">
      <alignment vertical="center"/>
    </xf>
    <xf numFmtId="164" fontId="17" fillId="3" borderId="1" xfId="0" applyNumberFormat="1" applyFont="1" applyFill="1" applyBorder="1" applyAlignment="1">
      <alignment vertical="center"/>
    </xf>
    <xf numFmtId="164" fontId="8" fillId="0" borderId="10" xfId="0" applyNumberFormat="1" applyFont="1" applyBorder="1" applyAlignment="1"/>
    <xf numFmtId="166" fontId="9" fillId="0" borderId="12" xfId="2" applyNumberFormat="1" applyFont="1" applyFill="1" applyBorder="1" applyAlignment="1">
      <alignment horizontal="center" vertical="center"/>
    </xf>
    <xf numFmtId="166" fontId="8" fillId="0" borderId="5" xfId="2" applyNumberFormat="1" applyFont="1" applyFill="1" applyBorder="1" applyAlignment="1">
      <alignment horizontal="center" vertical="center"/>
    </xf>
    <xf numFmtId="166" fontId="8" fillId="0" borderId="6" xfId="2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 applyProtection="1">
      <alignment vertical="center" wrapText="1"/>
    </xf>
    <xf numFmtId="4" fontId="12" fillId="0" borderId="1" xfId="0" applyNumberFormat="1" applyFont="1" applyFill="1" applyBorder="1" applyAlignment="1" applyProtection="1">
      <alignment horizontal="center" vertical="center"/>
    </xf>
    <xf numFmtId="1" fontId="12" fillId="0" borderId="1" xfId="0" applyNumberFormat="1" applyFont="1" applyFill="1" applyBorder="1" applyAlignment="1">
      <alignment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 applyProtection="1">
      <alignment horizontal="center" vertical="center" wrapText="1"/>
    </xf>
    <xf numFmtId="4" fontId="12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vertical="center" wrapText="1"/>
    </xf>
    <xf numFmtId="1" fontId="12" fillId="0" borderId="1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/>
    </xf>
    <xf numFmtId="4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vertical="center" wrapText="1" shrinkToFit="1"/>
    </xf>
    <xf numFmtId="164" fontId="12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 shrinkToFit="1"/>
    </xf>
    <xf numFmtId="164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3" fontId="12" fillId="0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vertical="top" wrapText="1"/>
    </xf>
    <xf numFmtId="1" fontId="14" fillId="0" borderId="1" xfId="0" applyNumberFormat="1" applyFont="1" applyFill="1" applyBorder="1" applyAlignment="1">
      <alignment vertical="top" wrapText="1"/>
    </xf>
    <xf numFmtId="16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1" fontId="1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66" fontId="3" fillId="0" borderId="1" xfId="2" applyNumberFormat="1" applyFont="1" applyFill="1" applyBorder="1" applyAlignment="1">
      <alignment vertical="center" wrapText="1"/>
    </xf>
    <xf numFmtId="3" fontId="12" fillId="0" borderId="1" xfId="0" applyNumberFormat="1" applyFont="1" applyFill="1" applyBorder="1" applyAlignment="1">
      <alignment horizontal="center" vertical="center"/>
    </xf>
    <xf numFmtId="1" fontId="12" fillId="0" borderId="16" xfId="0" applyNumberFormat="1" applyFont="1" applyFill="1" applyBorder="1" applyAlignment="1">
      <alignment horizontal="left" vertical="center" wrapText="1"/>
    </xf>
    <xf numFmtId="1" fontId="12" fillId="0" borderId="16" xfId="0" applyNumberFormat="1" applyFont="1" applyFill="1" applyBorder="1" applyAlignment="1">
      <alignment vertical="center" wrapText="1"/>
    </xf>
    <xf numFmtId="3" fontId="12" fillId="0" borderId="16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" fillId="2" borderId="0" xfId="0" applyFont="1" applyFill="1" applyAlignment="1">
      <alignment horizontal="center" wrapText="1"/>
    </xf>
    <xf numFmtId="0" fontId="2" fillId="5" borderId="0" xfId="0" applyFont="1" applyFill="1" applyAlignment="1" applyProtection="1">
      <alignment horizontal="center" vertical="center"/>
      <protection locked="0"/>
    </xf>
    <xf numFmtId="0" fontId="2" fillId="5" borderId="14" xfId="0" applyFont="1" applyFill="1" applyBorder="1" applyAlignment="1" applyProtection="1">
      <alignment horizontal="center" vertical="center"/>
      <protection locked="0"/>
    </xf>
    <xf numFmtId="0" fontId="2" fillId="5" borderId="24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center"/>
    </xf>
    <xf numFmtId="1" fontId="12" fillId="0" borderId="1" xfId="0" applyNumberFormat="1" applyFont="1" applyFill="1" applyBorder="1" applyAlignment="1">
      <alignment horizontal="left" vertical="center" wrapText="1"/>
    </xf>
    <xf numFmtId="1" fontId="12" fillId="0" borderId="16" xfId="0" applyNumberFormat="1" applyFont="1" applyFill="1" applyBorder="1" applyAlignment="1">
      <alignment horizontal="left" vertical="center" wrapText="1"/>
    </xf>
    <xf numFmtId="1" fontId="12" fillId="0" borderId="22" xfId="0" applyNumberFormat="1" applyFont="1" applyFill="1" applyBorder="1" applyAlignment="1">
      <alignment horizontal="left" vertical="center" wrapText="1"/>
    </xf>
    <xf numFmtId="1" fontId="12" fillId="0" borderId="18" xfId="0" applyNumberFormat="1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3" fontId="12" fillId="0" borderId="16" xfId="0" applyNumberFormat="1" applyFont="1" applyFill="1" applyBorder="1" applyAlignment="1">
      <alignment horizontal="center" vertical="center"/>
    </xf>
    <xf numFmtId="3" fontId="12" fillId="0" borderId="18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</cellXfs>
  <cellStyles count="4">
    <cellStyle name="Čárka" xfId="2" builtinId="3"/>
    <cellStyle name="Normální" xfId="0" builtinId="0"/>
    <cellStyle name="normální 2" xfId="1" xr:uid="{00000000-0005-0000-0000-000002000000}"/>
    <cellStyle name="normální 2 2" xfId="3" xr:uid="{00000000-0005-0000-0000-000003000000}"/>
  </cellStyles>
  <dxfs count="0"/>
  <tableStyles count="0" defaultTableStyle="TableStyleMedium9" defaultPivotStyle="PivotStyleLight16"/>
  <colors>
    <mruColors>
      <color rgb="FFFFFF99"/>
      <color rgb="FFFFFFD1"/>
      <color rgb="FFE7F6FF"/>
      <color rgb="FFFEF9F4"/>
      <color rgb="FFE9FDEE"/>
      <color rgb="FFE5FFF2"/>
      <color rgb="FF99FFCC"/>
      <color rgb="FFDCD6E6"/>
      <color rgb="FFFCE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opLeftCell="A4" workbookViewId="0">
      <selection activeCell="C15" sqref="C15"/>
    </sheetView>
  </sheetViews>
  <sheetFormatPr defaultColWidth="9.140625" defaultRowHeight="15" x14ac:dyDescent="0.25"/>
  <cols>
    <col min="1" max="1" width="38.42578125" style="34" customWidth="1"/>
    <col min="2" max="2" width="15.140625" style="34" customWidth="1"/>
    <col min="3" max="3" width="16.7109375" style="34" bestFit="1" customWidth="1"/>
    <col min="4" max="4" width="15.7109375" style="34" bestFit="1" customWidth="1"/>
    <col min="5" max="5" width="13.140625" style="34" customWidth="1"/>
    <col min="6" max="8" width="10" style="46" bestFit="1" customWidth="1"/>
    <col min="9" max="16384" width="9.140625" style="34"/>
  </cols>
  <sheetData>
    <row r="1" spans="1:4" x14ac:dyDescent="0.25">
      <c r="C1" s="126" t="s">
        <v>3266</v>
      </c>
      <c r="D1" s="126"/>
    </row>
    <row r="2" spans="1:4" ht="54" customHeight="1" x14ac:dyDescent="0.25"/>
    <row r="3" spans="1:4" ht="44.25" customHeight="1" x14ac:dyDescent="0.3">
      <c r="A3" s="127" t="s">
        <v>899</v>
      </c>
      <c r="B3" s="127"/>
      <c r="C3" s="127"/>
      <c r="D3" s="127"/>
    </row>
    <row r="4" spans="1:4" ht="23.25" customHeight="1" x14ac:dyDescent="0.3">
      <c r="A4" s="1"/>
      <c r="B4" s="1"/>
      <c r="C4" s="1"/>
      <c r="D4" s="1"/>
    </row>
    <row r="5" spans="1:4" x14ac:dyDescent="0.25">
      <c r="A5" s="126" t="s">
        <v>2</v>
      </c>
      <c r="B5" s="126"/>
      <c r="C5" s="126"/>
      <c r="D5" s="126"/>
    </row>
    <row r="6" spans="1:4" ht="28.5" customHeight="1" thickBot="1" x14ac:dyDescent="0.3"/>
    <row r="7" spans="1:4" ht="40.5" customHeight="1" thickBot="1" x14ac:dyDescent="0.3">
      <c r="A7" s="55" t="s">
        <v>3</v>
      </c>
      <c r="B7" s="56" t="s">
        <v>4</v>
      </c>
      <c r="C7" s="56" t="s">
        <v>5</v>
      </c>
      <c r="D7" s="57" t="s">
        <v>6</v>
      </c>
    </row>
    <row r="8" spans="1:4" ht="18.75" customHeight="1" x14ac:dyDescent="0.25">
      <c r="A8" s="58" t="s">
        <v>13</v>
      </c>
      <c r="B8" s="90">
        <f>SUM(B10:B20)</f>
        <v>333751.93</v>
      </c>
      <c r="C8" s="90">
        <f>SUM(C10:C20)</f>
        <v>318946.43299999996</v>
      </c>
      <c r="D8" s="91">
        <f>SUM(D10:D20)</f>
        <v>305367.95</v>
      </c>
    </row>
    <row r="9" spans="1:4" ht="15" customHeight="1" x14ac:dyDescent="0.25">
      <c r="A9" s="59" t="s">
        <v>8</v>
      </c>
      <c r="B9" s="2"/>
      <c r="C9" s="2"/>
      <c r="D9" s="3"/>
    </row>
    <row r="10" spans="1:4" ht="20.100000000000001" customHeight="1" x14ac:dyDescent="0.25">
      <c r="A10" s="59" t="s">
        <v>9</v>
      </c>
      <c r="B10" s="2">
        <v>16909.560000000001</v>
      </c>
      <c r="C10" s="24">
        <v>10312.15</v>
      </c>
      <c r="D10" s="25">
        <v>10302.57</v>
      </c>
    </row>
    <row r="11" spans="1:4" ht="20.100000000000001" customHeight="1" x14ac:dyDescent="0.25">
      <c r="A11" s="59" t="s">
        <v>19</v>
      </c>
      <c r="B11" s="2">
        <v>4500</v>
      </c>
      <c r="C11" s="24">
        <v>4495</v>
      </c>
      <c r="D11" s="25">
        <v>4479.82</v>
      </c>
    </row>
    <row r="12" spans="1:4" ht="20.100000000000001" customHeight="1" x14ac:dyDescent="0.25">
      <c r="A12" s="59" t="s">
        <v>20</v>
      </c>
      <c r="B12" s="2">
        <v>10702.64</v>
      </c>
      <c r="C12" s="24">
        <v>10654</v>
      </c>
      <c r="D12" s="25">
        <v>10604</v>
      </c>
    </row>
    <row r="13" spans="1:4" ht="20.100000000000001" customHeight="1" x14ac:dyDescent="0.25">
      <c r="A13" s="59" t="s">
        <v>10</v>
      </c>
      <c r="B13" s="2">
        <v>3495.14</v>
      </c>
      <c r="C13" s="24">
        <v>3474</v>
      </c>
      <c r="D13" s="25">
        <v>3438.4</v>
      </c>
    </row>
    <row r="14" spans="1:4" ht="20.100000000000001" customHeight="1" x14ac:dyDescent="0.25">
      <c r="A14" s="59" t="s">
        <v>11</v>
      </c>
      <c r="B14" s="2">
        <v>3828.13</v>
      </c>
      <c r="C14" s="24">
        <v>3772</v>
      </c>
      <c r="D14" s="25">
        <v>3739.36</v>
      </c>
    </row>
    <row r="15" spans="1:4" ht="20.100000000000001" customHeight="1" x14ac:dyDescent="0.25">
      <c r="A15" s="59" t="s">
        <v>23</v>
      </c>
      <c r="B15" s="2">
        <v>2494.86</v>
      </c>
      <c r="C15" s="24">
        <v>2494.8000000000002</v>
      </c>
      <c r="D15" s="25">
        <v>2424.8200000000002</v>
      </c>
    </row>
    <row r="16" spans="1:4" ht="20.100000000000001" customHeight="1" x14ac:dyDescent="0.25">
      <c r="A16" s="59" t="s">
        <v>24</v>
      </c>
      <c r="B16" s="2">
        <v>1619.54</v>
      </c>
      <c r="C16" s="2">
        <v>1619.54</v>
      </c>
      <c r="D16" s="25">
        <v>1612.95</v>
      </c>
    </row>
    <row r="17" spans="1:4" ht="20.100000000000001" customHeight="1" x14ac:dyDescent="0.25">
      <c r="A17" s="59" t="s">
        <v>25</v>
      </c>
      <c r="B17" s="2">
        <v>19256.46</v>
      </c>
      <c r="C17" s="24">
        <v>19256</v>
      </c>
      <c r="D17" s="25">
        <v>16956.810000000001</v>
      </c>
    </row>
    <row r="18" spans="1:4" ht="20.100000000000001" customHeight="1" x14ac:dyDescent="0.25">
      <c r="A18" s="59" t="s">
        <v>12</v>
      </c>
      <c r="B18" s="2">
        <v>49829.63</v>
      </c>
      <c r="C18" s="24">
        <v>44550.7</v>
      </c>
      <c r="D18" s="25">
        <v>40920.67</v>
      </c>
    </row>
    <row r="19" spans="1:4" ht="20.100000000000001" customHeight="1" x14ac:dyDescent="0.25">
      <c r="A19" s="59" t="s">
        <v>21</v>
      </c>
      <c r="B19" s="2">
        <v>167307.71</v>
      </c>
      <c r="C19" s="24">
        <v>164993.24299999999</v>
      </c>
      <c r="D19" s="25">
        <v>157931.53</v>
      </c>
    </row>
    <row r="20" spans="1:4" ht="20.100000000000001" customHeight="1" thickBot="1" x14ac:dyDescent="0.3">
      <c r="A20" s="60" t="s">
        <v>14</v>
      </c>
      <c r="B20" s="61">
        <v>53808.26</v>
      </c>
      <c r="C20" s="26">
        <v>53325</v>
      </c>
      <c r="D20" s="27">
        <v>52957.02</v>
      </c>
    </row>
    <row r="21" spans="1:4" ht="20.100000000000001" customHeight="1" thickBot="1" x14ac:dyDescent="0.3">
      <c r="A21" s="88" t="s">
        <v>3471</v>
      </c>
      <c r="B21" s="61">
        <v>50500</v>
      </c>
      <c r="C21" s="61">
        <v>50500</v>
      </c>
      <c r="D21" s="89">
        <v>50500</v>
      </c>
    </row>
    <row r="22" spans="1:4" ht="20.100000000000001" customHeight="1" thickBot="1" x14ac:dyDescent="0.3">
      <c r="A22" s="62" t="s">
        <v>7</v>
      </c>
      <c r="B22" s="4">
        <f>SUM(B10:B21)</f>
        <v>384251.93</v>
      </c>
      <c r="C22" s="4">
        <f>SUM(C10:C21)</f>
        <v>369446.43299999996</v>
      </c>
      <c r="D22" s="73">
        <f>SUM(D10:D21)</f>
        <v>355867.95</v>
      </c>
    </row>
  </sheetData>
  <mergeCells count="3">
    <mergeCell ref="C1:D1"/>
    <mergeCell ref="A3:D3"/>
    <mergeCell ref="A5:D5"/>
  </mergeCells>
  <pageMargins left="0.70866141732283472" right="0.70866141732283472" top="1.1811023622047245" bottom="0.78740157480314965" header="0.31496062992125984" footer="0.31496062992125984"/>
  <pageSetup paperSize="9" orientation="portrait" useFirstPageNumber="1" r:id="rId1"/>
  <headerFooter>
    <oddFooter xml:space="preserve">&amp;C&amp;P&amp;RTab. č. 10 Krajské dotační programy sumář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183"/>
  <sheetViews>
    <sheetView workbookViewId="0">
      <selection activeCell="D15" sqref="D15"/>
    </sheetView>
  </sheetViews>
  <sheetFormatPr defaultRowHeight="15" x14ac:dyDescent="0.25"/>
  <cols>
    <col min="1" max="1" width="8.7109375" customWidth="1"/>
    <col min="2" max="2" width="16.7109375" customWidth="1"/>
    <col min="3" max="3" width="29.28515625" customWidth="1"/>
    <col min="4" max="4" width="19.5703125" style="45" customWidth="1"/>
    <col min="5" max="5" width="18.28515625" style="45" customWidth="1"/>
    <col min="6" max="6" width="12.85546875" bestFit="1" customWidth="1"/>
    <col min="7" max="7" width="9.5703125" bestFit="1" customWidth="1"/>
  </cols>
  <sheetData>
    <row r="1" spans="1:7" s="34" customFormat="1" ht="27.6" customHeight="1" x14ac:dyDescent="0.25">
      <c r="A1" s="156" t="s">
        <v>15</v>
      </c>
      <c r="B1" s="156"/>
      <c r="C1" s="156"/>
      <c r="D1" s="70">
        <f>SUM(D11:D183)</f>
        <v>44550700</v>
      </c>
      <c r="E1" s="70">
        <f>SUM(E11:E183)</f>
        <v>40920672.049999997</v>
      </c>
    </row>
    <row r="2" spans="1:7" s="34" customFormat="1" ht="18" customHeight="1" x14ac:dyDescent="0.25">
      <c r="A2" s="154" t="s">
        <v>1550</v>
      </c>
      <c r="B2" s="154"/>
      <c r="C2" s="154"/>
      <c r="D2" s="154"/>
      <c r="E2" s="154"/>
      <c r="G2" s="46"/>
    </row>
    <row r="3" spans="1:7" s="34" customFormat="1" ht="14.45" customHeight="1" x14ac:dyDescent="0.25">
      <c r="A3" s="154" t="s">
        <v>1572</v>
      </c>
      <c r="B3" s="154"/>
      <c r="C3" s="154"/>
      <c r="D3" s="154"/>
      <c r="E3" s="154"/>
    </row>
    <row r="4" spans="1:7" s="34" customFormat="1" ht="16.149999999999999" customHeight="1" x14ac:dyDescent="0.25">
      <c r="A4" s="154" t="s">
        <v>1560</v>
      </c>
      <c r="B4" s="154"/>
      <c r="C4" s="154"/>
      <c r="D4" s="154"/>
      <c r="E4" s="154"/>
    </row>
    <row r="5" spans="1:7" s="34" customFormat="1" ht="16.149999999999999" customHeight="1" x14ac:dyDescent="0.25">
      <c r="A5" s="154" t="s">
        <v>1627</v>
      </c>
      <c r="B5" s="154"/>
      <c r="C5" s="154"/>
      <c r="D5" s="154"/>
      <c r="E5" s="154"/>
    </row>
    <row r="6" spans="1:7" s="34" customFormat="1" ht="14.45" customHeight="1" x14ac:dyDescent="0.25">
      <c r="A6" s="155" t="s">
        <v>1448</v>
      </c>
      <c r="B6" s="155"/>
      <c r="C6" s="155"/>
      <c r="D6" s="155"/>
      <c r="E6" s="155"/>
    </row>
    <row r="7" spans="1:7" s="34" customFormat="1" ht="14.45" customHeight="1" x14ac:dyDescent="0.25">
      <c r="A7" s="154" t="s">
        <v>1768</v>
      </c>
      <c r="B7" s="154"/>
      <c r="C7" s="154"/>
      <c r="D7" s="154"/>
      <c r="E7" s="154"/>
    </row>
    <row r="8" spans="1:7" s="34" customFormat="1" ht="14.45" customHeight="1" x14ac:dyDescent="0.25">
      <c r="A8" s="154" t="s">
        <v>1501</v>
      </c>
      <c r="B8" s="154"/>
      <c r="C8" s="154"/>
      <c r="D8" s="154"/>
      <c r="E8" s="154"/>
      <c r="F8" s="44"/>
    </row>
    <row r="9" spans="1:7" s="34" customFormat="1" ht="15.6" customHeight="1" x14ac:dyDescent="0.25">
      <c r="A9" s="154" t="s">
        <v>1514</v>
      </c>
      <c r="B9" s="154"/>
      <c r="C9" s="154"/>
      <c r="D9" s="154"/>
      <c r="E9" s="154"/>
    </row>
    <row r="10" spans="1:7" s="64" customFormat="1" ht="25.5" x14ac:dyDescent="0.2">
      <c r="A10" s="38" t="s">
        <v>318</v>
      </c>
      <c r="B10" s="38" t="s">
        <v>28</v>
      </c>
      <c r="C10" s="38" t="s">
        <v>57</v>
      </c>
      <c r="D10" s="39" t="s">
        <v>3270</v>
      </c>
      <c r="E10" s="35" t="s">
        <v>3271</v>
      </c>
    </row>
    <row r="11" spans="1:7" s="41" customFormat="1" ht="24" x14ac:dyDescent="0.2">
      <c r="A11" s="94" t="s">
        <v>1551</v>
      </c>
      <c r="B11" s="94" t="s">
        <v>92</v>
      </c>
      <c r="C11" s="94" t="s">
        <v>1552</v>
      </c>
      <c r="D11" s="102">
        <v>1000000</v>
      </c>
      <c r="E11" s="102">
        <v>1000000</v>
      </c>
    </row>
    <row r="12" spans="1:7" s="41" customFormat="1" ht="24" x14ac:dyDescent="0.2">
      <c r="A12" s="94" t="s">
        <v>1553</v>
      </c>
      <c r="B12" s="94" t="s">
        <v>62</v>
      </c>
      <c r="C12" s="94" t="s">
        <v>1554</v>
      </c>
      <c r="D12" s="102">
        <v>700000</v>
      </c>
      <c r="E12" s="102">
        <v>700000</v>
      </c>
    </row>
    <row r="13" spans="1:7" s="41" customFormat="1" ht="24" x14ac:dyDescent="0.2">
      <c r="A13" s="94" t="s">
        <v>1555</v>
      </c>
      <c r="B13" s="94" t="s">
        <v>98</v>
      </c>
      <c r="C13" s="94" t="s">
        <v>1556</v>
      </c>
      <c r="D13" s="102">
        <v>1000000</v>
      </c>
      <c r="E13" s="102">
        <v>1000000</v>
      </c>
    </row>
    <row r="14" spans="1:7" s="41" customFormat="1" ht="24" x14ac:dyDescent="0.2">
      <c r="A14" s="94" t="s">
        <v>1557</v>
      </c>
      <c r="B14" s="94" t="s">
        <v>1558</v>
      </c>
      <c r="C14" s="94" t="s">
        <v>1559</v>
      </c>
      <c r="D14" s="102">
        <v>1000000</v>
      </c>
      <c r="E14" s="102">
        <v>1000000</v>
      </c>
    </row>
    <row r="15" spans="1:7" s="41" customFormat="1" ht="36" x14ac:dyDescent="0.2">
      <c r="A15" s="94" t="s">
        <v>1573</v>
      </c>
      <c r="B15" s="94" t="s">
        <v>232</v>
      </c>
      <c r="C15" s="94" t="s">
        <v>233</v>
      </c>
      <c r="D15" s="102">
        <v>96000</v>
      </c>
      <c r="E15" s="102">
        <v>96000</v>
      </c>
    </row>
    <row r="16" spans="1:7" s="41" customFormat="1" ht="24" x14ac:dyDescent="0.2">
      <c r="A16" s="94" t="s">
        <v>1574</v>
      </c>
      <c r="B16" s="94" t="s">
        <v>229</v>
      </c>
      <c r="C16" s="94" t="s">
        <v>1575</v>
      </c>
      <c r="D16" s="102">
        <v>82000</v>
      </c>
      <c r="E16" s="102">
        <v>82000</v>
      </c>
    </row>
    <row r="17" spans="1:5" s="41" customFormat="1" ht="24" x14ac:dyDescent="0.2">
      <c r="A17" s="94" t="s">
        <v>1576</v>
      </c>
      <c r="B17" s="94" t="s">
        <v>231</v>
      </c>
      <c r="C17" s="94" t="s">
        <v>1577</v>
      </c>
      <c r="D17" s="102">
        <v>87000</v>
      </c>
      <c r="E17" s="102">
        <v>87000</v>
      </c>
    </row>
    <row r="18" spans="1:5" s="41" customFormat="1" ht="36" x14ac:dyDescent="0.2">
      <c r="A18" s="94" t="s">
        <v>1578</v>
      </c>
      <c r="B18" s="94" t="s">
        <v>230</v>
      </c>
      <c r="C18" s="94" t="s">
        <v>1579</v>
      </c>
      <c r="D18" s="102">
        <v>88000</v>
      </c>
      <c r="E18" s="102">
        <v>88000</v>
      </c>
    </row>
    <row r="19" spans="1:5" s="41" customFormat="1" ht="36" x14ac:dyDescent="0.2">
      <c r="A19" s="94" t="s">
        <v>1580</v>
      </c>
      <c r="B19" s="94" t="s">
        <v>1581</v>
      </c>
      <c r="C19" s="94" t="s">
        <v>1582</v>
      </c>
      <c r="D19" s="102">
        <v>57000</v>
      </c>
      <c r="E19" s="102">
        <v>57000</v>
      </c>
    </row>
    <row r="20" spans="1:5" s="41" customFormat="1" ht="24" x14ac:dyDescent="0.2">
      <c r="A20" s="94" t="s">
        <v>1583</v>
      </c>
      <c r="B20" s="94" t="s">
        <v>34</v>
      </c>
      <c r="C20" s="94" t="s">
        <v>1584</v>
      </c>
      <c r="D20" s="102">
        <v>74000</v>
      </c>
      <c r="E20" s="102">
        <v>74000</v>
      </c>
    </row>
    <row r="21" spans="1:5" s="41" customFormat="1" ht="36" x14ac:dyDescent="0.2">
      <c r="A21" s="94" t="s">
        <v>1585</v>
      </c>
      <c r="B21" s="94" t="s">
        <v>1586</v>
      </c>
      <c r="C21" s="94" t="s">
        <v>1587</v>
      </c>
      <c r="D21" s="102">
        <v>47000</v>
      </c>
      <c r="E21" s="102">
        <v>47000</v>
      </c>
    </row>
    <row r="22" spans="1:5" s="41" customFormat="1" ht="24" x14ac:dyDescent="0.2">
      <c r="A22" s="94" t="s">
        <v>1588</v>
      </c>
      <c r="B22" s="94" t="s">
        <v>226</v>
      </c>
      <c r="C22" s="94" t="s">
        <v>227</v>
      </c>
      <c r="D22" s="102">
        <v>95000</v>
      </c>
      <c r="E22" s="102">
        <v>95000</v>
      </c>
    </row>
    <row r="23" spans="1:5" s="41" customFormat="1" ht="24" x14ac:dyDescent="0.2">
      <c r="A23" s="94" t="s">
        <v>1589</v>
      </c>
      <c r="B23" s="94" t="s">
        <v>1590</v>
      </c>
      <c r="C23" s="94" t="s">
        <v>1591</v>
      </c>
      <c r="D23" s="102">
        <v>96000</v>
      </c>
      <c r="E23" s="102">
        <v>96000</v>
      </c>
    </row>
    <row r="24" spans="1:5" s="41" customFormat="1" ht="24" x14ac:dyDescent="0.2">
      <c r="A24" s="94" t="s">
        <v>1592</v>
      </c>
      <c r="B24" s="94" t="s">
        <v>1593</v>
      </c>
      <c r="C24" s="94" t="s">
        <v>1594</v>
      </c>
      <c r="D24" s="102">
        <v>62000</v>
      </c>
      <c r="E24" s="102">
        <f>62000</f>
        <v>62000</v>
      </c>
    </row>
    <row r="25" spans="1:5" s="41" customFormat="1" ht="24" x14ac:dyDescent="0.2">
      <c r="A25" s="94" t="s">
        <v>1595</v>
      </c>
      <c r="B25" s="94" t="s">
        <v>246</v>
      </c>
      <c r="C25" s="94" t="s">
        <v>1596</v>
      </c>
      <c r="D25" s="102">
        <v>97000</v>
      </c>
      <c r="E25" s="102">
        <v>97000</v>
      </c>
    </row>
    <row r="26" spans="1:5" s="41" customFormat="1" ht="24" x14ac:dyDescent="0.2">
      <c r="A26" s="94" t="s">
        <v>1597</v>
      </c>
      <c r="B26" s="94" t="s">
        <v>258</v>
      </c>
      <c r="C26" s="94" t="s">
        <v>259</v>
      </c>
      <c r="D26" s="102">
        <v>88000</v>
      </c>
      <c r="E26" s="102">
        <v>88000</v>
      </c>
    </row>
    <row r="27" spans="1:5" s="41" customFormat="1" ht="24" x14ac:dyDescent="0.2">
      <c r="A27" s="94" t="s">
        <v>1598</v>
      </c>
      <c r="B27" s="94" t="s">
        <v>245</v>
      </c>
      <c r="C27" s="94" t="s">
        <v>1599</v>
      </c>
      <c r="D27" s="102">
        <v>97000</v>
      </c>
      <c r="E27" s="102">
        <v>97000</v>
      </c>
    </row>
    <row r="28" spans="1:5" s="41" customFormat="1" ht="24" x14ac:dyDescent="0.2">
      <c r="A28" s="94" t="s">
        <v>1600</v>
      </c>
      <c r="B28" s="94" t="s">
        <v>251</v>
      </c>
      <c r="C28" s="94" t="s">
        <v>252</v>
      </c>
      <c r="D28" s="102">
        <v>75000</v>
      </c>
      <c r="E28" s="102">
        <v>75000</v>
      </c>
    </row>
    <row r="29" spans="1:5" s="41" customFormat="1" ht="24" x14ac:dyDescent="0.2">
      <c r="A29" s="94" t="s">
        <v>1601</v>
      </c>
      <c r="B29" s="94" t="s">
        <v>68</v>
      </c>
      <c r="C29" s="94" t="s">
        <v>244</v>
      </c>
      <c r="D29" s="102">
        <v>52000</v>
      </c>
      <c r="E29" s="102">
        <v>52000</v>
      </c>
    </row>
    <row r="30" spans="1:5" s="41" customFormat="1" ht="24" x14ac:dyDescent="0.2">
      <c r="A30" s="94" t="s">
        <v>1602</v>
      </c>
      <c r="B30" s="94" t="s">
        <v>241</v>
      </c>
      <c r="C30" s="94" t="s">
        <v>242</v>
      </c>
      <c r="D30" s="102">
        <v>30000</v>
      </c>
      <c r="E30" s="102">
        <v>30000</v>
      </c>
    </row>
    <row r="31" spans="1:5" s="41" customFormat="1" ht="24" x14ac:dyDescent="0.2">
      <c r="A31" s="94" t="s">
        <v>1603</v>
      </c>
      <c r="B31" s="94" t="s">
        <v>255</v>
      </c>
      <c r="C31" s="94" t="s">
        <v>256</v>
      </c>
      <c r="D31" s="102">
        <v>79000</v>
      </c>
      <c r="E31" s="102">
        <v>79000</v>
      </c>
    </row>
    <row r="32" spans="1:5" s="41" customFormat="1" ht="24" x14ac:dyDescent="0.2">
      <c r="A32" s="94" t="s">
        <v>1604</v>
      </c>
      <c r="B32" s="94" t="s">
        <v>235</v>
      </c>
      <c r="C32" s="94" t="s">
        <v>236</v>
      </c>
      <c r="D32" s="102">
        <v>92000</v>
      </c>
      <c r="E32" s="102">
        <v>92000</v>
      </c>
    </row>
    <row r="33" spans="1:5" s="41" customFormat="1" ht="24" x14ac:dyDescent="0.2">
      <c r="A33" s="94" t="s">
        <v>1605</v>
      </c>
      <c r="B33" s="94" t="s">
        <v>215</v>
      </c>
      <c r="C33" s="94" t="s">
        <v>240</v>
      </c>
      <c r="D33" s="102">
        <v>95000</v>
      </c>
      <c r="E33" s="102">
        <v>95000</v>
      </c>
    </row>
    <row r="34" spans="1:5" s="41" customFormat="1" ht="24" x14ac:dyDescent="0.2">
      <c r="A34" s="94" t="s">
        <v>1606</v>
      </c>
      <c r="B34" s="94" t="s">
        <v>239</v>
      </c>
      <c r="C34" s="94" t="s">
        <v>1607</v>
      </c>
      <c r="D34" s="102">
        <v>92000</v>
      </c>
      <c r="E34" s="102">
        <v>92000</v>
      </c>
    </row>
    <row r="35" spans="1:5" s="41" customFormat="1" ht="36" x14ac:dyDescent="0.2">
      <c r="A35" s="94" t="s">
        <v>1608</v>
      </c>
      <c r="B35" s="94" t="s">
        <v>339</v>
      </c>
      <c r="C35" s="94" t="s">
        <v>1609</v>
      </c>
      <c r="D35" s="102">
        <v>93000</v>
      </c>
      <c r="E35" s="102">
        <v>93000</v>
      </c>
    </row>
    <row r="36" spans="1:5" s="41" customFormat="1" ht="36" x14ac:dyDescent="0.2">
      <c r="A36" s="94" t="s">
        <v>1610</v>
      </c>
      <c r="B36" s="94" t="s">
        <v>253</v>
      </c>
      <c r="C36" s="94" t="s">
        <v>254</v>
      </c>
      <c r="D36" s="102">
        <v>63000</v>
      </c>
      <c r="E36" s="102">
        <v>63000</v>
      </c>
    </row>
    <row r="37" spans="1:5" s="41" customFormat="1" ht="36" x14ac:dyDescent="0.2">
      <c r="A37" s="94" t="s">
        <v>1611</v>
      </c>
      <c r="B37" s="94" t="s">
        <v>237</v>
      </c>
      <c r="C37" s="94" t="s">
        <v>1612</v>
      </c>
      <c r="D37" s="102">
        <v>53000</v>
      </c>
      <c r="E37" s="102">
        <v>53000</v>
      </c>
    </row>
    <row r="38" spans="1:5" s="41" customFormat="1" ht="24" x14ac:dyDescent="0.2">
      <c r="A38" s="94" t="s">
        <v>1613</v>
      </c>
      <c r="B38" s="94" t="s">
        <v>238</v>
      </c>
      <c r="C38" s="94" t="s">
        <v>1614</v>
      </c>
      <c r="D38" s="102">
        <v>93000</v>
      </c>
      <c r="E38" s="102">
        <v>93000</v>
      </c>
    </row>
    <row r="39" spans="1:5" s="41" customFormat="1" ht="24" x14ac:dyDescent="0.2">
      <c r="A39" s="94" t="s">
        <v>1615</v>
      </c>
      <c r="B39" s="94" t="s">
        <v>247</v>
      </c>
      <c r="C39" s="94" t="s">
        <v>248</v>
      </c>
      <c r="D39" s="102">
        <v>95000</v>
      </c>
      <c r="E39" s="102">
        <v>95000</v>
      </c>
    </row>
    <row r="40" spans="1:5" s="41" customFormat="1" ht="36" x14ac:dyDescent="0.2">
      <c r="A40" s="94" t="s">
        <v>1616</v>
      </c>
      <c r="B40" s="94" t="s">
        <v>228</v>
      </c>
      <c r="C40" s="94" t="s">
        <v>1617</v>
      </c>
      <c r="D40" s="102">
        <v>61000</v>
      </c>
      <c r="E40" s="102">
        <v>61000</v>
      </c>
    </row>
    <row r="41" spans="1:5" s="41" customFormat="1" ht="24" x14ac:dyDescent="0.2">
      <c r="A41" s="94" t="s">
        <v>1618</v>
      </c>
      <c r="B41" s="94" t="s">
        <v>234</v>
      </c>
      <c r="C41" s="94" t="s">
        <v>1619</v>
      </c>
      <c r="D41" s="102">
        <v>99000</v>
      </c>
      <c r="E41" s="102">
        <v>99000</v>
      </c>
    </row>
    <row r="42" spans="1:5" s="41" customFormat="1" ht="24" x14ac:dyDescent="0.2">
      <c r="A42" s="94" t="s">
        <v>1620</v>
      </c>
      <c r="B42" s="94" t="s">
        <v>249</v>
      </c>
      <c r="C42" s="94" t="s">
        <v>250</v>
      </c>
      <c r="D42" s="102">
        <v>75000</v>
      </c>
      <c r="E42" s="102">
        <v>75000</v>
      </c>
    </row>
    <row r="43" spans="1:5" s="41" customFormat="1" ht="24" x14ac:dyDescent="0.2">
      <c r="A43" s="94" t="s">
        <v>1621</v>
      </c>
      <c r="B43" s="94" t="s">
        <v>243</v>
      </c>
      <c r="C43" s="94" t="s">
        <v>1622</v>
      </c>
      <c r="D43" s="102">
        <v>93000</v>
      </c>
      <c r="E43" s="102">
        <v>93000</v>
      </c>
    </row>
    <row r="44" spans="1:5" s="41" customFormat="1" ht="24" x14ac:dyDescent="0.2">
      <c r="A44" s="94" t="s">
        <v>1623</v>
      </c>
      <c r="B44" s="94" t="s">
        <v>257</v>
      </c>
      <c r="C44" s="94" t="s">
        <v>1624</v>
      </c>
      <c r="D44" s="102">
        <v>97000</v>
      </c>
      <c r="E44" s="102">
        <v>97000</v>
      </c>
    </row>
    <row r="45" spans="1:5" s="41" customFormat="1" ht="24" x14ac:dyDescent="0.2">
      <c r="A45" s="94" t="s">
        <v>1625</v>
      </c>
      <c r="B45" s="94" t="s">
        <v>35</v>
      </c>
      <c r="C45" s="94" t="s">
        <v>1626</v>
      </c>
      <c r="D45" s="102">
        <v>97000</v>
      </c>
      <c r="E45" s="102">
        <v>97000</v>
      </c>
    </row>
    <row r="46" spans="1:5" s="41" customFormat="1" ht="24" x14ac:dyDescent="0.2">
      <c r="A46" s="94" t="s">
        <v>1561</v>
      </c>
      <c r="B46" s="94" t="s">
        <v>41</v>
      </c>
      <c r="C46" s="94" t="s">
        <v>1562</v>
      </c>
      <c r="D46" s="102">
        <v>53200</v>
      </c>
      <c r="E46" s="102">
        <v>53200</v>
      </c>
    </row>
    <row r="47" spans="1:5" s="41" customFormat="1" ht="14.45" customHeight="1" x14ac:dyDescent="0.2">
      <c r="A47" s="94" t="s">
        <v>1563</v>
      </c>
      <c r="B47" s="94" t="s">
        <v>1432</v>
      </c>
      <c r="C47" s="94" t="s">
        <v>1564</v>
      </c>
      <c r="D47" s="102">
        <v>101600</v>
      </c>
      <c r="E47" s="102">
        <v>101600</v>
      </c>
    </row>
    <row r="48" spans="1:5" s="41" customFormat="1" ht="24" x14ac:dyDescent="0.2">
      <c r="A48" s="94" t="s">
        <v>1565</v>
      </c>
      <c r="B48" s="94" t="s">
        <v>401</v>
      </c>
      <c r="C48" s="94" t="s">
        <v>1566</v>
      </c>
      <c r="D48" s="102">
        <v>121000</v>
      </c>
      <c r="E48" s="102">
        <v>121000</v>
      </c>
    </row>
    <row r="49" spans="1:5" s="41" customFormat="1" ht="24" x14ac:dyDescent="0.2">
      <c r="A49" s="94" t="s">
        <v>1567</v>
      </c>
      <c r="B49" s="94" t="s">
        <v>82</v>
      </c>
      <c r="C49" s="94" t="s">
        <v>1568</v>
      </c>
      <c r="D49" s="102">
        <v>150000</v>
      </c>
      <c r="E49" s="102">
        <v>150000</v>
      </c>
    </row>
    <row r="50" spans="1:5" s="41" customFormat="1" ht="24" x14ac:dyDescent="0.2">
      <c r="A50" s="94" t="s">
        <v>1569</v>
      </c>
      <c r="B50" s="94" t="s">
        <v>1570</v>
      </c>
      <c r="C50" s="94" t="s">
        <v>1571</v>
      </c>
      <c r="D50" s="102">
        <v>180000</v>
      </c>
      <c r="E50" s="102">
        <v>180000</v>
      </c>
    </row>
    <row r="51" spans="1:5" s="41" customFormat="1" ht="36" x14ac:dyDescent="0.2">
      <c r="A51" s="94" t="s">
        <v>1628</v>
      </c>
      <c r="B51" s="94" t="s">
        <v>270</v>
      </c>
      <c r="C51" s="94" t="s">
        <v>1629</v>
      </c>
      <c r="D51" s="102">
        <v>30000</v>
      </c>
      <c r="E51" s="102">
        <v>30000</v>
      </c>
    </row>
    <row r="52" spans="1:5" s="41" customFormat="1" ht="48" x14ac:dyDescent="0.2">
      <c r="A52" s="94" t="s">
        <v>1630</v>
      </c>
      <c r="B52" s="94" t="s">
        <v>270</v>
      </c>
      <c r="C52" s="94" t="s">
        <v>1631</v>
      </c>
      <c r="D52" s="102">
        <v>30000</v>
      </c>
      <c r="E52" s="102">
        <v>30000</v>
      </c>
    </row>
    <row r="53" spans="1:5" s="41" customFormat="1" ht="24" x14ac:dyDescent="0.2">
      <c r="A53" s="94" t="s">
        <v>1632</v>
      </c>
      <c r="B53" s="94" t="s">
        <v>1633</v>
      </c>
      <c r="C53" s="94" t="s">
        <v>1634</v>
      </c>
      <c r="D53" s="102">
        <v>20000</v>
      </c>
      <c r="E53" s="102">
        <v>20000</v>
      </c>
    </row>
    <row r="54" spans="1:5" s="41" customFormat="1" ht="24" x14ac:dyDescent="0.2">
      <c r="A54" s="94" t="s">
        <v>1635</v>
      </c>
      <c r="B54" s="94" t="s">
        <v>1636</v>
      </c>
      <c r="C54" s="94" t="s">
        <v>1637</v>
      </c>
      <c r="D54" s="102">
        <v>25000</v>
      </c>
      <c r="E54" s="102">
        <v>25000</v>
      </c>
    </row>
    <row r="55" spans="1:5" s="41" customFormat="1" ht="24" x14ac:dyDescent="0.2">
      <c r="A55" s="94" t="s">
        <v>1638</v>
      </c>
      <c r="B55" s="94" t="s">
        <v>1639</v>
      </c>
      <c r="C55" s="94" t="s">
        <v>1640</v>
      </c>
      <c r="D55" s="102">
        <v>50000</v>
      </c>
      <c r="E55" s="102">
        <v>50000</v>
      </c>
    </row>
    <row r="56" spans="1:5" s="41" customFormat="1" ht="24" x14ac:dyDescent="0.2">
      <c r="A56" s="94" t="s">
        <v>1641</v>
      </c>
      <c r="B56" s="94" t="s">
        <v>89</v>
      </c>
      <c r="C56" s="94" t="s">
        <v>1642</v>
      </c>
      <c r="D56" s="102">
        <v>50000</v>
      </c>
      <c r="E56" s="102">
        <v>50000</v>
      </c>
    </row>
    <row r="57" spans="1:5" s="41" customFormat="1" ht="24" x14ac:dyDescent="0.2">
      <c r="A57" s="94" t="s">
        <v>1643</v>
      </c>
      <c r="B57" s="94" t="s">
        <v>1644</v>
      </c>
      <c r="C57" s="94" t="s">
        <v>1645</v>
      </c>
      <c r="D57" s="102">
        <v>50000</v>
      </c>
      <c r="E57" s="102">
        <v>50000</v>
      </c>
    </row>
    <row r="58" spans="1:5" s="41" customFormat="1" ht="24" x14ac:dyDescent="0.2">
      <c r="A58" s="94" t="s">
        <v>1646</v>
      </c>
      <c r="B58" s="94" t="s">
        <v>86</v>
      </c>
      <c r="C58" s="94" t="s">
        <v>1647</v>
      </c>
      <c r="D58" s="102">
        <v>33000</v>
      </c>
      <c r="E58" s="102">
        <v>33000</v>
      </c>
    </row>
    <row r="59" spans="1:5" s="41" customFormat="1" ht="24" x14ac:dyDescent="0.2">
      <c r="A59" s="94" t="s">
        <v>1648</v>
      </c>
      <c r="B59" s="94" t="s">
        <v>1649</v>
      </c>
      <c r="C59" s="94" t="s">
        <v>1650</v>
      </c>
      <c r="D59" s="102">
        <v>20000</v>
      </c>
      <c r="E59" s="102">
        <v>20000</v>
      </c>
    </row>
    <row r="60" spans="1:5" s="41" customFormat="1" ht="24" x14ac:dyDescent="0.2">
      <c r="A60" s="94" t="s">
        <v>1651</v>
      </c>
      <c r="B60" s="94" t="s">
        <v>1453</v>
      </c>
      <c r="C60" s="94" t="s">
        <v>1652</v>
      </c>
      <c r="D60" s="102">
        <v>50000</v>
      </c>
      <c r="E60" s="102">
        <v>50000</v>
      </c>
    </row>
    <row r="61" spans="1:5" s="41" customFormat="1" ht="24" x14ac:dyDescent="0.2">
      <c r="A61" s="94" t="s">
        <v>1653</v>
      </c>
      <c r="B61" s="94" t="s">
        <v>79</v>
      </c>
      <c r="C61" s="94" t="s">
        <v>1654</v>
      </c>
      <c r="D61" s="102">
        <v>50000</v>
      </c>
      <c r="E61" s="102">
        <f>D61-8904</f>
        <v>41096</v>
      </c>
    </row>
    <row r="62" spans="1:5" s="41" customFormat="1" ht="24" x14ac:dyDescent="0.2">
      <c r="A62" s="94" t="s">
        <v>1655</v>
      </c>
      <c r="B62" s="94" t="s">
        <v>95</v>
      </c>
      <c r="C62" s="94" t="s">
        <v>1656</v>
      </c>
      <c r="D62" s="102">
        <v>50000</v>
      </c>
      <c r="E62" s="102">
        <v>50000</v>
      </c>
    </row>
    <row r="63" spans="1:5" s="41" customFormat="1" ht="24" x14ac:dyDescent="0.2">
      <c r="A63" s="94" t="s">
        <v>1657</v>
      </c>
      <c r="B63" s="94" t="s">
        <v>263</v>
      </c>
      <c r="C63" s="94" t="s">
        <v>1658</v>
      </c>
      <c r="D63" s="102">
        <v>50000</v>
      </c>
      <c r="E63" s="102">
        <v>50000</v>
      </c>
    </row>
    <row r="64" spans="1:5" s="41" customFormat="1" ht="24" x14ac:dyDescent="0.2">
      <c r="A64" s="94" t="s">
        <v>1659</v>
      </c>
      <c r="B64" s="94" t="s">
        <v>87</v>
      </c>
      <c r="C64" s="94" t="s">
        <v>1660</v>
      </c>
      <c r="D64" s="102">
        <v>50000</v>
      </c>
      <c r="E64" s="102">
        <v>50000</v>
      </c>
    </row>
    <row r="65" spans="1:5" s="41" customFormat="1" ht="24" x14ac:dyDescent="0.2">
      <c r="A65" s="94" t="s">
        <v>1661</v>
      </c>
      <c r="B65" s="94" t="s">
        <v>1662</v>
      </c>
      <c r="C65" s="94" t="s">
        <v>1409</v>
      </c>
      <c r="D65" s="102">
        <v>24000</v>
      </c>
      <c r="E65" s="102">
        <v>24000</v>
      </c>
    </row>
    <row r="66" spans="1:5" s="41" customFormat="1" ht="24" x14ac:dyDescent="0.2">
      <c r="A66" s="94" t="s">
        <v>1663</v>
      </c>
      <c r="B66" s="94" t="s">
        <v>1664</v>
      </c>
      <c r="C66" s="94" t="s">
        <v>1665</v>
      </c>
      <c r="D66" s="102">
        <v>50000</v>
      </c>
      <c r="E66" s="102">
        <v>50000</v>
      </c>
    </row>
    <row r="67" spans="1:5" s="41" customFormat="1" ht="24" x14ac:dyDescent="0.2">
      <c r="A67" s="94" t="s">
        <v>1666</v>
      </c>
      <c r="B67" s="94" t="s">
        <v>217</v>
      </c>
      <c r="C67" s="94" t="s">
        <v>1667</v>
      </c>
      <c r="D67" s="102">
        <v>50000</v>
      </c>
      <c r="E67" s="102">
        <v>50000</v>
      </c>
    </row>
    <row r="68" spans="1:5" s="41" customFormat="1" ht="24" x14ac:dyDescent="0.2">
      <c r="A68" s="94" t="s">
        <v>1668</v>
      </c>
      <c r="B68" s="94" t="s">
        <v>1669</v>
      </c>
      <c r="C68" s="94" t="s">
        <v>1670</v>
      </c>
      <c r="D68" s="102">
        <v>50000</v>
      </c>
      <c r="E68" s="102">
        <v>50000</v>
      </c>
    </row>
    <row r="69" spans="1:5" s="41" customFormat="1" ht="24" x14ac:dyDescent="0.2">
      <c r="A69" s="94" t="s">
        <v>1671</v>
      </c>
      <c r="B69" s="94" t="s">
        <v>1672</v>
      </c>
      <c r="C69" s="94" t="s">
        <v>1673</v>
      </c>
      <c r="D69" s="102">
        <v>48000</v>
      </c>
      <c r="E69" s="102">
        <v>48000</v>
      </c>
    </row>
    <row r="70" spans="1:5" s="41" customFormat="1" ht="24" x14ac:dyDescent="0.2">
      <c r="A70" s="94" t="s">
        <v>1674</v>
      </c>
      <c r="B70" s="94" t="s">
        <v>73</v>
      </c>
      <c r="C70" s="94" t="s">
        <v>1675</v>
      </c>
      <c r="D70" s="102">
        <v>50000</v>
      </c>
      <c r="E70" s="102">
        <v>0</v>
      </c>
    </row>
    <row r="71" spans="1:5" s="41" customFormat="1" ht="24" x14ac:dyDescent="0.2">
      <c r="A71" s="94" t="s">
        <v>1676</v>
      </c>
      <c r="B71" s="94" t="s">
        <v>117</v>
      </c>
      <c r="C71" s="94" t="s">
        <v>1677</v>
      </c>
      <c r="D71" s="102">
        <v>50000</v>
      </c>
      <c r="E71" s="102">
        <v>50000</v>
      </c>
    </row>
    <row r="72" spans="1:5" s="41" customFormat="1" ht="24" x14ac:dyDescent="0.2">
      <c r="A72" s="94" t="s">
        <v>1678</v>
      </c>
      <c r="B72" s="94" t="s">
        <v>1679</v>
      </c>
      <c r="C72" s="94" t="s">
        <v>1409</v>
      </c>
      <c r="D72" s="102">
        <v>32500</v>
      </c>
      <c r="E72" s="102">
        <v>32500</v>
      </c>
    </row>
    <row r="73" spans="1:5" s="41" customFormat="1" ht="24" x14ac:dyDescent="0.2">
      <c r="A73" s="94" t="s">
        <v>1680</v>
      </c>
      <c r="B73" s="94" t="s">
        <v>876</v>
      </c>
      <c r="C73" s="94" t="s">
        <v>1681</v>
      </c>
      <c r="D73" s="102">
        <v>20000</v>
      </c>
      <c r="E73" s="102">
        <v>20000</v>
      </c>
    </row>
    <row r="74" spans="1:5" s="41" customFormat="1" ht="24" x14ac:dyDescent="0.2">
      <c r="A74" s="94" t="s">
        <v>1682</v>
      </c>
      <c r="B74" s="94" t="s">
        <v>876</v>
      </c>
      <c r="C74" s="94" t="s">
        <v>1683</v>
      </c>
      <c r="D74" s="102">
        <v>20000</v>
      </c>
      <c r="E74" s="102">
        <v>20000</v>
      </c>
    </row>
    <row r="75" spans="1:5" s="41" customFormat="1" ht="24" x14ac:dyDescent="0.2">
      <c r="A75" s="94" t="s">
        <v>1684</v>
      </c>
      <c r="B75" s="94" t="s">
        <v>1685</v>
      </c>
      <c r="C75" s="94" t="s">
        <v>1686</v>
      </c>
      <c r="D75" s="102">
        <v>35000</v>
      </c>
      <c r="E75" s="102">
        <v>35000</v>
      </c>
    </row>
    <row r="76" spans="1:5" s="41" customFormat="1" ht="24" x14ac:dyDescent="0.2">
      <c r="A76" s="94" t="s">
        <v>1687</v>
      </c>
      <c r="B76" s="94" t="s">
        <v>1688</v>
      </c>
      <c r="C76" s="94" t="s">
        <v>1689</v>
      </c>
      <c r="D76" s="102">
        <v>29000</v>
      </c>
      <c r="E76" s="102">
        <v>29000</v>
      </c>
    </row>
    <row r="77" spans="1:5" s="41" customFormat="1" ht="24" x14ac:dyDescent="0.2">
      <c r="A77" s="94" t="s">
        <v>1690</v>
      </c>
      <c r="B77" s="94" t="s">
        <v>1691</v>
      </c>
      <c r="C77" s="94" t="s">
        <v>1692</v>
      </c>
      <c r="D77" s="102">
        <v>50000</v>
      </c>
      <c r="E77" s="102">
        <v>50000</v>
      </c>
    </row>
    <row r="78" spans="1:5" s="41" customFormat="1" ht="24" x14ac:dyDescent="0.2">
      <c r="A78" s="94" t="s">
        <v>1693</v>
      </c>
      <c r="B78" s="94" t="s">
        <v>1694</v>
      </c>
      <c r="C78" s="94" t="s">
        <v>1695</v>
      </c>
      <c r="D78" s="102">
        <v>33000</v>
      </c>
      <c r="E78" s="102">
        <v>33000</v>
      </c>
    </row>
    <row r="79" spans="1:5" s="41" customFormat="1" ht="24" x14ac:dyDescent="0.2">
      <c r="A79" s="94" t="s">
        <v>1696</v>
      </c>
      <c r="B79" s="94" t="s">
        <v>1458</v>
      </c>
      <c r="C79" s="94" t="s">
        <v>1697</v>
      </c>
      <c r="D79" s="102">
        <v>50000</v>
      </c>
      <c r="E79" s="102">
        <v>50000</v>
      </c>
    </row>
    <row r="80" spans="1:5" s="41" customFormat="1" ht="24" x14ac:dyDescent="0.2">
      <c r="A80" s="94" t="s">
        <v>1698</v>
      </c>
      <c r="B80" s="94" t="s">
        <v>596</v>
      </c>
      <c r="C80" s="94" t="s">
        <v>1699</v>
      </c>
      <c r="D80" s="102">
        <v>40000</v>
      </c>
      <c r="E80" s="102">
        <v>40000</v>
      </c>
    </row>
    <row r="81" spans="1:5" s="41" customFormat="1" ht="24" x14ac:dyDescent="0.2">
      <c r="A81" s="94" t="s">
        <v>1700</v>
      </c>
      <c r="B81" s="94" t="s">
        <v>1701</v>
      </c>
      <c r="C81" s="94" t="s">
        <v>1702</v>
      </c>
      <c r="D81" s="102">
        <v>50000</v>
      </c>
      <c r="E81" s="102">
        <f>50000-2285.33</f>
        <v>47714.67</v>
      </c>
    </row>
    <row r="82" spans="1:5" s="41" customFormat="1" ht="24" x14ac:dyDescent="0.2">
      <c r="A82" s="94" t="s">
        <v>1703</v>
      </c>
      <c r="B82" s="94" t="s">
        <v>1704</v>
      </c>
      <c r="C82" s="94" t="s">
        <v>1705</v>
      </c>
      <c r="D82" s="102">
        <v>30000</v>
      </c>
      <c r="E82" s="102">
        <v>30000</v>
      </c>
    </row>
    <row r="83" spans="1:5" s="41" customFormat="1" ht="24" x14ac:dyDescent="0.2">
      <c r="A83" s="94" t="s">
        <v>1706</v>
      </c>
      <c r="B83" s="94" t="s">
        <v>1704</v>
      </c>
      <c r="C83" s="94" t="s">
        <v>1707</v>
      </c>
      <c r="D83" s="102">
        <v>30000</v>
      </c>
      <c r="E83" s="102">
        <f>30000</f>
        <v>30000</v>
      </c>
    </row>
    <row r="84" spans="1:5" s="41" customFormat="1" ht="24" x14ac:dyDescent="0.2">
      <c r="A84" s="94" t="s">
        <v>1708</v>
      </c>
      <c r="B84" s="94" t="s">
        <v>261</v>
      </c>
      <c r="C84" s="94" t="s">
        <v>1709</v>
      </c>
      <c r="D84" s="102">
        <v>50000</v>
      </c>
      <c r="E84" s="102">
        <v>50000</v>
      </c>
    </row>
    <row r="85" spans="1:5" s="41" customFormat="1" ht="24" x14ac:dyDescent="0.2">
      <c r="A85" s="94" t="s">
        <v>1710</v>
      </c>
      <c r="B85" s="94" t="s">
        <v>99</v>
      </c>
      <c r="C85" s="94" t="s">
        <v>1711</v>
      </c>
      <c r="D85" s="102">
        <v>50000</v>
      </c>
      <c r="E85" s="102">
        <v>0</v>
      </c>
    </row>
    <row r="86" spans="1:5" s="41" customFormat="1" ht="24" x14ac:dyDescent="0.2">
      <c r="A86" s="94" t="s">
        <v>1712</v>
      </c>
      <c r="B86" s="94" t="s">
        <v>1713</v>
      </c>
      <c r="C86" s="94" t="s">
        <v>1714</v>
      </c>
      <c r="D86" s="102">
        <v>30000</v>
      </c>
      <c r="E86" s="102">
        <v>30000</v>
      </c>
    </row>
    <row r="87" spans="1:5" s="41" customFormat="1" ht="24" x14ac:dyDescent="0.2">
      <c r="A87" s="94" t="s">
        <v>1715</v>
      </c>
      <c r="B87" s="94" t="s">
        <v>106</v>
      </c>
      <c r="C87" s="94" t="s">
        <v>1716</v>
      </c>
      <c r="D87" s="102">
        <v>50000</v>
      </c>
      <c r="E87" s="102">
        <v>50000</v>
      </c>
    </row>
    <row r="88" spans="1:5" s="41" customFormat="1" ht="24" x14ac:dyDescent="0.2">
      <c r="A88" s="94" t="s">
        <v>1717</v>
      </c>
      <c r="B88" s="94" t="s">
        <v>1718</v>
      </c>
      <c r="C88" s="94" t="s">
        <v>1719</v>
      </c>
      <c r="D88" s="102">
        <v>25000</v>
      </c>
      <c r="E88" s="102">
        <v>25000</v>
      </c>
    </row>
    <row r="89" spans="1:5" s="41" customFormat="1" ht="24" x14ac:dyDescent="0.2">
      <c r="A89" s="94" t="s">
        <v>1720</v>
      </c>
      <c r="B89" s="94" t="s">
        <v>1721</v>
      </c>
      <c r="C89" s="94" t="s">
        <v>1722</v>
      </c>
      <c r="D89" s="102">
        <v>48000</v>
      </c>
      <c r="E89" s="102">
        <f>48000</f>
        <v>48000</v>
      </c>
    </row>
    <row r="90" spans="1:5" s="41" customFormat="1" ht="24" x14ac:dyDescent="0.2">
      <c r="A90" s="94" t="s">
        <v>1723</v>
      </c>
      <c r="B90" s="94" t="s">
        <v>1724</v>
      </c>
      <c r="C90" s="94" t="s">
        <v>1409</v>
      </c>
      <c r="D90" s="102">
        <v>50000</v>
      </c>
      <c r="E90" s="102">
        <v>50000</v>
      </c>
    </row>
    <row r="91" spans="1:5" s="41" customFormat="1" ht="36" x14ac:dyDescent="0.2">
      <c r="A91" s="94" t="s">
        <v>1725</v>
      </c>
      <c r="B91" s="94" t="s">
        <v>401</v>
      </c>
      <c r="C91" s="94" t="s">
        <v>1726</v>
      </c>
      <c r="D91" s="102">
        <v>50000</v>
      </c>
      <c r="E91" s="102">
        <f>D91-25000</f>
        <v>25000</v>
      </c>
    </row>
    <row r="92" spans="1:5" s="41" customFormat="1" ht="24" x14ac:dyDescent="0.2">
      <c r="A92" s="94" t="s">
        <v>1727</v>
      </c>
      <c r="B92" s="94" t="s">
        <v>1728</v>
      </c>
      <c r="C92" s="94" t="s">
        <v>1729</v>
      </c>
      <c r="D92" s="102">
        <v>20200</v>
      </c>
      <c r="E92" s="102">
        <v>20200</v>
      </c>
    </row>
    <row r="93" spans="1:5" s="41" customFormat="1" ht="24" x14ac:dyDescent="0.2">
      <c r="A93" s="94" t="s">
        <v>1730</v>
      </c>
      <c r="B93" s="94" t="s">
        <v>1731</v>
      </c>
      <c r="C93" s="94" t="s">
        <v>1732</v>
      </c>
      <c r="D93" s="102">
        <v>45000</v>
      </c>
      <c r="E93" s="102">
        <v>45000</v>
      </c>
    </row>
    <row r="94" spans="1:5" s="41" customFormat="1" ht="24" x14ac:dyDescent="0.2">
      <c r="A94" s="94" t="s">
        <v>1733</v>
      </c>
      <c r="B94" s="94" t="s">
        <v>1734</v>
      </c>
      <c r="C94" s="94" t="s">
        <v>1735</v>
      </c>
      <c r="D94" s="102">
        <v>27000</v>
      </c>
      <c r="E94" s="102">
        <v>27000</v>
      </c>
    </row>
    <row r="95" spans="1:5" s="41" customFormat="1" ht="24" x14ac:dyDescent="0.2">
      <c r="A95" s="94" t="s">
        <v>1736</v>
      </c>
      <c r="B95" s="94" t="s">
        <v>1737</v>
      </c>
      <c r="C95" s="94" t="s">
        <v>1409</v>
      </c>
      <c r="D95" s="102">
        <v>50000</v>
      </c>
      <c r="E95" s="102">
        <v>50000</v>
      </c>
    </row>
    <row r="96" spans="1:5" s="41" customFormat="1" ht="24" x14ac:dyDescent="0.2">
      <c r="A96" s="94" t="s">
        <v>1738</v>
      </c>
      <c r="B96" s="94" t="s">
        <v>582</v>
      </c>
      <c r="C96" s="94" t="s">
        <v>1739</v>
      </c>
      <c r="D96" s="102">
        <v>45000</v>
      </c>
      <c r="E96" s="102">
        <v>45000</v>
      </c>
    </row>
    <row r="97" spans="1:5" s="41" customFormat="1" ht="24" x14ac:dyDescent="0.2">
      <c r="A97" s="94" t="s">
        <v>1740</v>
      </c>
      <c r="B97" s="94" t="s">
        <v>1741</v>
      </c>
      <c r="C97" s="94" t="s">
        <v>1742</v>
      </c>
      <c r="D97" s="102">
        <v>30000</v>
      </c>
      <c r="E97" s="102">
        <v>30000</v>
      </c>
    </row>
    <row r="98" spans="1:5" s="41" customFormat="1" ht="24" x14ac:dyDescent="0.2">
      <c r="A98" s="94" t="s">
        <v>1743</v>
      </c>
      <c r="B98" s="94" t="s">
        <v>1744</v>
      </c>
      <c r="C98" s="94" t="s">
        <v>1745</v>
      </c>
      <c r="D98" s="102">
        <v>25000</v>
      </c>
      <c r="E98" s="102">
        <v>25000</v>
      </c>
    </row>
    <row r="99" spans="1:5" s="41" customFormat="1" ht="24" x14ac:dyDescent="0.2">
      <c r="A99" s="94" t="s">
        <v>1746</v>
      </c>
      <c r="B99" s="94" t="s">
        <v>42</v>
      </c>
      <c r="C99" s="94" t="s">
        <v>1747</v>
      </c>
      <c r="D99" s="102">
        <v>29000</v>
      </c>
      <c r="E99" s="102">
        <v>29000</v>
      </c>
    </row>
    <row r="100" spans="1:5" s="41" customFormat="1" ht="24" x14ac:dyDescent="0.2">
      <c r="A100" s="94" t="s">
        <v>1748</v>
      </c>
      <c r="B100" s="94" t="s">
        <v>1749</v>
      </c>
      <c r="C100" s="94" t="s">
        <v>1750</v>
      </c>
      <c r="D100" s="102">
        <v>50000</v>
      </c>
      <c r="E100" s="102">
        <v>50000</v>
      </c>
    </row>
    <row r="101" spans="1:5" s="41" customFormat="1" ht="24" x14ac:dyDescent="0.2">
      <c r="A101" s="94" t="s">
        <v>1751</v>
      </c>
      <c r="B101" s="94" t="s">
        <v>1752</v>
      </c>
      <c r="C101" s="94" t="s">
        <v>1753</v>
      </c>
      <c r="D101" s="102">
        <v>50000</v>
      </c>
      <c r="E101" s="102">
        <v>50000</v>
      </c>
    </row>
    <row r="102" spans="1:5" s="41" customFormat="1" ht="24" x14ac:dyDescent="0.2">
      <c r="A102" s="94" t="s">
        <v>1754</v>
      </c>
      <c r="B102" s="94" t="s">
        <v>1755</v>
      </c>
      <c r="C102" s="94" t="s">
        <v>1756</v>
      </c>
      <c r="D102" s="102">
        <v>49700</v>
      </c>
      <c r="E102" s="102">
        <v>0</v>
      </c>
    </row>
    <row r="103" spans="1:5" s="41" customFormat="1" ht="24" x14ac:dyDescent="0.2">
      <c r="A103" s="94" t="s">
        <v>1757</v>
      </c>
      <c r="B103" s="94" t="s">
        <v>116</v>
      </c>
      <c r="C103" s="94" t="s">
        <v>1758</v>
      </c>
      <c r="D103" s="102">
        <v>26000</v>
      </c>
      <c r="E103" s="102">
        <v>26000</v>
      </c>
    </row>
    <row r="104" spans="1:5" s="41" customFormat="1" ht="24" x14ac:dyDescent="0.2">
      <c r="A104" s="94" t="s">
        <v>1759</v>
      </c>
      <c r="B104" s="94" t="s">
        <v>107</v>
      </c>
      <c r="C104" s="94" t="s">
        <v>1760</v>
      </c>
      <c r="D104" s="102">
        <v>50000</v>
      </c>
      <c r="E104" s="102">
        <v>50000</v>
      </c>
    </row>
    <row r="105" spans="1:5" s="41" customFormat="1" ht="24" x14ac:dyDescent="0.2">
      <c r="A105" s="94" t="s">
        <v>1761</v>
      </c>
      <c r="B105" s="94" t="s">
        <v>1762</v>
      </c>
      <c r="C105" s="94" t="s">
        <v>1763</v>
      </c>
      <c r="D105" s="102">
        <v>50000</v>
      </c>
      <c r="E105" s="102">
        <v>50000</v>
      </c>
    </row>
    <row r="106" spans="1:5" s="41" customFormat="1" ht="24" x14ac:dyDescent="0.2">
      <c r="A106" s="94" t="s">
        <v>1764</v>
      </c>
      <c r="B106" s="94" t="s">
        <v>223</v>
      </c>
      <c r="C106" s="94" t="s">
        <v>1765</v>
      </c>
      <c r="D106" s="102">
        <v>50000</v>
      </c>
      <c r="E106" s="102">
        <v>50000</v>
      </c>
    </row>
    <row r="107" spans="1:5" s="41" customFormat="1" ht="24" x14ac:dyDescent="0.2">
      <c r="A107" s="94" t="s">
        <v>1766</v>
      </c>
      <c r="B107" s="94" t="s">
        <v>1767</v>
      </c>
      <c r="C107" s="94" t="s">
        <v>1627</v>
      </c>
      <c r="D107" s="102">
        <v>50000</v>
      </c>
      <c r="E107" s="102">
        <v>50000</v>
      </c>
    </row>
    <row r="108" spans="1:5" s="41" customFormat="1" ht="24" x14ac:dyDescent="0.2">
      <c r="A108" s="114" t="s">
        <v>1402</v>
      </c>
      <c r="B108" s="94" t="s">
        <v>216</v>
      </c>
      <c r="C108" s="119" t="s">
        <v>1403</v>
      </c>
      <c r="D108" s="95">
        <v>50000</v>
      </c>
      <c r="E108" s="95">
        <f>50000</f>
        <v>50000</v>
      </c>
    </row>
    <row r="109" spans="1:5" s="41" customFormat="1" ht="24" x14ac:dyDescent="0.2">
      <c r="A109" s="114" t="s">
        <v>1404</v>
      </c>
      <c r="B109" s="94" t="s">
        <v>1405</v>
      </c>
      <c r="C109" s="119" t="s">
        <v>1406</v>
      </c>
      <c r="D109" s="95">
        <v>35000</v>
      </c>
      <c r="E109" s="95">
        <f>35000</f>
        <v>35000</v>
      </c>
    </row>
    <row r="110" spans="1:5" s="41" customFormat="1" ht="24" x14ac:dyDescent="0.2">
      <c r="A110" s="114" t="s">
        <v>1407</v>
      </c>
      <c r="B110" s="94" t="s">
        <v>1408</v>
      </c>
      <c r="C110" s="119" t="s">
        <v>1409</v>
      </c>
      <c r="D110" s="95">
        <v>40000</v>
      </c>
      <c r="E110" s="95">
        <v>40000</v>
      </c>
    </row>
    <row r="111" spans="1:5" s="41" customFormat="1" ht="24" x14ac:dyDescent="0.2">
      <c r="A111" s="114" t="s">
        <v>1410</v>
      </c>
      <c r="B111" s="94" t="s">
        <v>1411</v>
      </c>
      <c r="C111" s="119" t="s">
        <v>1412</v>
      </c>
      <c r="D111" s="95">
        <v>45000</v>
      </c>
      <c r="E111" s="95">
        <v>45000</v>
      </c>
    </row>
    <row r="112" spans="1:5" s="41" customFormat="1" ht="24" x14ac:dyDescent="0.2">
      <c r="A112" s="114" t="s">
        <v>1413</v>
      </c>
      <c r="B112" s="94" t="s">
        <v>71</v>
      </c>
      <c r="C112" s="119" t="s">
        <v>1414</v>
      </c>
      <c r="D112" s="95">
        <v>50000</v>
      </c>
      <c r="E112" s="95">
        <v>50000</v>
      </c>
    </row>
    <row r="113" spans="1:5" s="41" customFormat="1" ht="24" x14ac:dyDescent="0.2">
      <c r="A113" s="114" t="s">
        <v>1415</v>
      </c>
      <c r="B113" s="94" t="s">
        <v>1416</v>
      </c>
      <c r="C113" s="119" t="s">
        <v>1417</v>
      </c>
      <c r="D113" s="95">
        <v>50000</v>
      </c>
      <c r="E113" s="95">
        <v>50000</v>
      </c>
    </row>
    <row r="114" spans="1:5" s="41" customFormat="1" ht="24" x14ac:dyDescent="0.2">
      <c r="A114" s="114" t="s">
        <v>1418</v>
      </c>
      <c r="B114" s="94" t="s">
        <v>1419</v>
      </c>
      <c r="C114" s="119" t="s">
        <v>1420</v>
      </c>
      <c r="D114" s="95">
        <v>50000</v>
      </c>
      <c r="E114" s="95">
        <v>50000</v>
      </c>
    </row>
    <row r="115" spans="1:5" s="41" customFormat="1" ht="24" x14ac:dyDescent="0.2">
      <c r="A115" s="114" t="s">
        <v>1421</v>
      </c>
      <c r="B115" s="94" t="s">
        <v>1422</v>
      </c>
      <c r="C115" s="119" t="s">
        <v>1423</v>
      </c>
      <c r="D115" s="95">
        <v>50000</v>
      </c>
      <c r="E115" s="95">
        <v>50000</v>
      </c>
    </row>
    <row r="116" spans="1:5" s="41" customFormat="1" ht="24" x14ac:dyDescent="0.2">
      <c r="A116" s="114" t="s">
        <v>1424</v>
      </c>
      <c r="B116" s="94" t="s">
        <v>97</v>
      </c>
      <c r="C116" s="119" t="s">
        <v>1425</v>
      </c>
      <c r="D116" s="95">
        <v>20000</v>
      </c>
      <c r="E116" s="95">
        <v>20000</v>
      </c>
    </row>
    <row r="117" spans="1:5" s="41" customFormat="1" ht="36" x14ac:dyDescent="0.2">
      <c r="A117" s="114" t="s">
        <v>1426</v>
      </c>
      <c r="B117" s="94" t="s">
        <v>1427</v>
      </c>
      <c r="C117" s="119" t="s">
        <v>1428</v>
      </c>
      <c r="D117" s="95">
        <v>50000</v>
      </c>
      <c r="E117" s="95">
        <v>50000</v>
      </c>
    </row>
    <row r="118" spans="1:5" s="41" customFormat="1" ht="24" x14ac:dyDescent="0.2">
      <c r="A118" s="114" t="s">
        <v>1429</v>
      </c>
      <c r="B118" s="94" t="s">
        <v>99</v>
      </c>
      <c r="C118" s="119" t="s">
        <v>1430</v>
      </c>
      <c r="D118" s="95">
        <v>50000</v>
      </c>
      <c r="E118" s="95">
        <v>0</v>
      </c>
    </row>
    <row r="119" spans="1:5" s="41" customFormat="1" ht="24" x14ac:dyDescent="0.2">
      <c r="A119" s="114" t="s">
        <v>1431</v>
      </c>
      <c r="B119" s="94" t="s">
        <v>1432</v>
      </c>
      <c r="C119" s="119" t="s">
        <v>1433</v>
      </c>
      <c r="D119" s="95">
        <v>50000</v>
      </c>
      <c r="E119" s="95">
        <v>50000</v>
      </c>
    </row>
    <row r="120" spans="1:5" s="41" customFormat="1" ht="24" x14ac:dyDescent="0.2">
      <c r="A120" s="114" t="s">
        <v>1434</v>
      </c>
      <c r="B120" s="94" t="s">
        <v>29</v>
      </c>
      <c r="C120" s="119" t="s">
        <v>1435</v>
      </c>
      <c r="D120" s="95">
        <v>50000</v>
      </c>
      <c r="E120" s="95">
        <v>50000</v>
      </c>
    </row>
    <row r="121" spans="1:5" s="41" customFormat="1" ht="24" x14ac:dyDescent="0.2">
      <c r="A121" s="114" t="s">
        <v>1436</v>
      </c>
      <c r="B121" s="94" t="s">
        <v>81</v>
      </c>
      <c r="C121" s="119" t="s">
        <v>1437</v>
      </c>
      <c r="D121" s="95">
        <v>50000</v>
      </c>
      <c r="E121" s="95">
        <v>50000</v>
      </c>
    </row>
    <row r="122" spans="1:5" s="41" customFormat="1" ht="24" x14ac:dyDescent="0.2">
      <c r="A122" s="114" t="s">
        <v>1438</v>
      </c>
      <c r="B122" s="94" t="s">
        <v>40</v>
      </c>
      <c r="C122" s="119" t="s">
        <v>1439</v>
      </c>
      <c r="D122" s="95">
        <v>34800</v>
      </c>
      <c r="E122" s="95">
        <v>34800</v>
      </c>
    </row>
    <row r="123" spans="1:5" s="41" customFormat="1" ht="24" x14ac:dyDescent="0.2">
      <c r="A123" s="114" t="s">
        <v>1440</v>
      </c>
      <c r="B123" s="94" t="s">
        <v>1441</v>
      </c>
      <c r="C123" s="119" t="s">
        <v>1442</v>
      </c>
      <c r="D123" s="95">
        <v>50000</v>
      </c>
      <c r="E123" s="95">
        <v>50000</v>
      </c>
    </row>
    <row r="124" spans="1:5" s="41" customFormat="1" ht="24" x14ac:dyDescent="0.2">
      <c r="A124" s="114" t="s">
        <v>1443</v>
      </c>
      <c r="B124" s="94" t="s">
        <v>854</v>
      </c>
      <c r="C124" s="119" t="s">
        <v>1444</v>
      </c>
      <c r="D124" s="95">
        <v>25000</v>
      </c>
      <c r="E124" s="95">
        <v>25000</v>
      </c>
    </row>
    <row r="125" spans="1:5" s="41" customFormat="1" ht="24" x14ac:dyDescent="0.2">
      <c r="A125" s="114" t="s">
        <v>1445</v>
      </c>
      <c r="B125" s="94" t="s">
        <v>1446</v>
      </c>
      <c r="C125" s="119" t="s">
        <v>1447</v>
      </c>
      <c r="D125" s="95">
        <v>20000</v>
      </c>
      <c r="E125" s="95">
        <v>20000</v>
      </c>
    </row>
    <row r="126" spans="1:5" s="41" customFormat="1" ht="24" x14ac:dyDescent="0.2">
      <c r="A126" s="119" t="s">
        <v>1449</v>
      </c>
      <c r="B126" s="94" t="s">
        <v>1450</v>
      </c>
      <c r="C126" s="119" t="s">
        <v>1451</v>
      </c>
      <c r="D126" s="102">
        <v>300000</v>
      </c>
      <c r="E126" s="102">
        <v>300000</v>
      </c>
    </row>
    <row r="127" spans="1:5" s="41" customFormat="1" ht="24" x14ac:dyDescent="0.2">
      <c r="A127" s="119" t="s">
        <v>1452</v>
      </c>
      <c r="B127" s="94" t="s">
        <v>1453</v>
      </c>
      <c r="C127" s="119" t="s">
        <v>1454</v>
      </c>
      <c r="D127" s="102">
        <v>300000</v>
      </c>
      <c r="E127" s="102">
        <v>300000</v>
      </c>
    </row>
    <row r="128" spans="1:5" s="41" customFormat="1" ht="24" x14ac:dyDescent="0.2">
      <c r="A128" s="119" t="s">
        <v>1455</v>
      </c>
      <c r="B128" s="94" t="s">
        <v>1456</v>
      </c>
      <c r="C128" s="119" t="s">
        <v>220</v>
      </c>
      <c r="D128" s="102">
        <v>3000000</v>
      </c>
      <c r="E128" s="102"/>
    </row>
    <row r="129" spans="1:5" s="41" customFormat="1" ht="24" x14ac:dyDescent="0.2">
      <c r="A129" s="119" t="s">
        <v>1457</v>
      </c>
      <c r="B129" s="94" t="s">
        <v>1458</v>
      </c>
      <c r="C129" s="119" t="s">
        <v>1459</v>
      </c>
      <c r="D129" s="102">
        <v>300000</v>
      </c>
      <c r="E129" s="102">
        <f>D129-35983.8</f>
        <v>264016.2</v>
      </c>
    </row>
    <row r="130" spans="1:5" s="41" customFormat="1" ht="24" x14ac:dyDescent="0.2">
      <c r="A130" s="119" t="s">
        <v>1460</v>
      </c>
      <c r="B130" s="94" t="s">
        <v>93</v>
      </c>
      <c r="C130" s="119" t="s">
        <v>1461</v>
      </c>
      <c r="D130" s="102">
        <v>300000</v>
      </c>
      <c r="E130" s="102">
        <v>300000</v>
      </c>
    </row>
    <row r="131" spans="1:5" s="41" customFormat="1" ht="24" x14ac:dyDescent="0.2">
      <c r="A131" s="119" t="s">
        <v>1462</v>
      </c>
      <c r="B131" s="94" t="s">
        <v>75</v>
      </c>
      <c r="C131" s="119" t="s">
        <v>1463</v>
      </c>
      <c r="D131" s="102">
        <v>300000</v>
      </c>
      <c r="E131" s="102">
        <v>300000</v>
      </c>
    </row>
    <row r="132" spans="1:5" s="41" customFormat="1" ht="24" x14ac:dyDescent="0.2">
      <c r="A132" s="119" t="s">
        <v>1464</v>
      </c>
      <c r="B132" s="94" t="s">
        <v>1465</v>
      </c>
      <c r="C132" s="119" t="s">
        <v>1466</v>
      </c>
      <c r="D132" s="102">
        <v>300000</v>
      </c>
      <c r="E132" s="102">
        <v>300000</v>
      </c>
    </row>
    <row r="133" spans="1:5" s="41" customFormat="1" ht="24" x14ac:dyDescent="0.2">
      <c r="A133" s="119" t="s">
        <v>1467</v>
      </c>
      <c r="B133" s="94" t="s">
        <v>101</v>
      </c>
      <c r="C133" s="119" t="s">
        <v>1468</v>
      </c>
      <c r="D133" s="102">
        <v>300000</v>
      </c>
      <c r="E133" s="102">
        <v>300000</v>
      </c>
    </row>
    <row r="134" spans="1:5" s="41" customFormat="1" ht="36" x14ac:dyDescent="0.2">
      <c r="A134" s="119" t="s">
        <v>1469</v>
      </c>
      <c r="B134" s="94" t="s">
        <v>1470</v>
      </c>
      <c r="C134" s="119" t="s">
        <v>1471</v>
      </c>
      <c r="D134" s="102">
        <v>300000</v>
      </c>
      <c r="E134" s="102">
        <v>300000</v>
      </c>
    </row>
    <row r="135" spans="1:5" s="41" customFormat="1" ht="24" x14ac:dyDescent="0.2">
      <c r="A135" s="119" t="s">
        <v>1472</v>
      </c>
      <c r="B135" s="94" t="s">
        <v>1473</v>
      </c>
      <c r="C135" s="119" t="s">
        <v>1461</v>
      </c>
      <c r="D135" s="102">
        <v>300000</v>
      </c>
      <c r="E135" s="102">
        <v>300000</v>
      </c>
    </row>
    <row r="136" spans="1:5" s="41" customFormat="1" ht="24" x14ac:dyDescent="0.2">
      <c r="A136" s="119" t="s">
        <v>1474</v>
      </c>
      <c r="B136" s="94" t="s">
        <v>1475</v>
      </c>
      <c r="C136" s="119" t="s">
        <v>1476</v>
      </c>
      <c r="D136" s="102">
        <v>300000</v>
      </c>
      <c r="E136" s="102">
        <v>300000</v>
      </c>
    </row>
    <row r="137" spans="1:5" s="41" customFormat="1" ht="24" x14ac:dyDescent="0.2">
      <c r="A137" s="119" t="s">
        <v>1477</v>
      </c>
      <c r="B137" s="94" t="s">
        <v>46</v>
      </c>
      <c r="C137" s="119" t="s">
        <v>1478</v>
      </c>
      <c r="D137" s="102">
        <v>3000000</v>
      </c>
      <c r="E137" s="102">
        <v>3000000</v>
      </c>
    </row>
    <row r="138" spans="1:5" s="41" customFormat="1" ht="24" x14ac:dyDescent="0.2">
      <c r="A138" s="119" t="s">
        <v>1479</v>
      </c>
      <c r="B138" s="94" t="s">
        <v>224</v>
      </c>
      <c r="C138" s="119" t="s">
        <v>1480</v>
      </c>
      <c r="D138" s="102">
        <v>300000</v>
      </c>
      <c r="E138" s="102">
        <v>300000</v>
      </c>
    </row>
    <row r="139" spans="1:5" s="41" customFormat="1" ht="24" x14ac:dyDescent="0.2">
      <c r="A139" s="119" t="s">
        <v>1481</v>
      </c>
      <c r="B139" s="94" t="s">
        <v>74</v>
      </c>
      <c r="C139" s="119" t="s">
        <v>1482</v>
      </c>
      <c r="D139" s="102">
        <v>300000</v>
      </c>
      <c r="E139" s="102">
        <v>300000</v>
      </c>
    </row>
    <row r="140" spans="1:5" s="41" customFormat="1" ht="24" x14ac:dyDescent="0.2">
      <c r="A140" s="119" t="s">
        <v>1483</v>
      </c>
      <c r="B140" s="94" t="s">
        <v>1484</v>
      </c>
      <c r="C140" s="119" t="s">
        <v>1485</v>
      </c>
      <c r="D140" s="102">
        <v>300000</v>
      </c>
      <c r="E140" s="102">
        <v>300000</v>
      </c>
    </row>
    <row r="141" spans="1:5" s="41" customFormat="1" ht="24" x14ac:dyDescent="0.2">
      <c r="A141" s="119" t="s">
        <v>1486</v>
      </c>
      <c r="B141" s="94" t="s">
        <v>59</v>
      </c>
      <c r="C141" s="119" t="s">
        <v>1487</v>
      </c>
      <c r="D141" s="102">
        <v>300000</v>
      </c>
      <c r="E141" s="102">
        <v>300000</v>
      </c>
    </row>
    <row r="142" spans="1:5" s="41" customFormat="1" ht="36" x14ac:dyDescent="0.2">
      <c r="A142" s="119" t="s">
        <v>1488</v>
      </c>
      <c r="B142" s="94" t="s">
        <v>79</v>
      </c>
      <c r="C142" s="119" t="s">
        <v>1489</v>
      </c>
      <c r="D142" s="102">
        <v>299900</v>
      </c>
      <c r="E142" s="102">
        <v>299900</v>
      </c>
    </row>
    <row r="143" spans="1:5" s="41" customFormat="1" ht="24" x14ac:dyDescent="0.2">
      <c r="A143" s="119" t="s">
        <v>1490</v>
      </c>
      <c r="B143" s="94" t="s">
        <v>1491</v>
      </c>
      <c r="C143" s="119" t="s">
        <v>1492</v>
      </c>
      <c r="D143" s="102">
        <v>300000</v>
      </c>
      <c r="E143" s="102">
        <v>300000</v>
      </c>
    </row>
    <row r="144" spans="1:5" s="41" customFormat="1" ht="24" x14ac:dyDescent="0.2">
      <c r="A144" s="119" t="s">
        <v>1493</v>
      </c>
      <c r="B144" s="94" t="s">
        <v>1494</v>
      </c>
      <c r="C144" s="119" t="s">
        <v>1495</v>
      </c>
      <c r="D144" s="102">
        <v>300000</v>
      </c>
      <c r="E144" s="102">
        <v>300000</v>
      </c>
    </row>
    <row r="145" spans="1:5" s="41" customFormat="1" ht="24" x14ac:dyDescent="0.2">
      <c r="A145" s="119" t="s">
        <v>1496</v>
      </c>
      <c r="B145" s="94" t="s">
        <v>1497</v>
      </c>
      <c r="C145" s="119" t="s">
        <v>1498</v>
      </c>
      <c r="D145" s="102">
        <v>300000</v>
      </c>
      <c r="E145" s="102">
        <v>300000</v>
      </c>
    </row>
    <row r="146" spans="1:5" s="41" customFormat="1" ht="24" x14ac:dyDescent="0.2">
      <c r="A146" s="119" t="s">
        <v>1499</v>
      </c>
      <c r="B146" s="94" t="s">
        <v>1134</v>
      </c>
      <c r="C146" s="119" t="s">
        <v>1500</v>
      </c>
      <c r="D146" s="102">
        <v>2106000</v>
      </c>
      <c r="E146" s="102">
        <v>2106000</v>
      </c>
    </row>
    <row r="147" spans="1:5" s="41" customFormat="1" ht="24" x14ac:dyDescent="0.2">
      <c r="A147" s="94" t="s">
        <v>1769</v>
      </c>
      <c r="B147" s="94" t="s">
        <v>40</v>
      </c>
      <c r="C147" s="94" t="s">
        <v>1770</v>
      </c>
      <c r="D147" s="102">
        <v>10000</v>
      </c>
      <c r="E147" s="102">
        <v>10000</v>
      </c>
    </row>
    <row r="148" spans="1:5" s="41" customFormat="1" ht="24" x14ac:dyDescent="0.2">
      <c r="A148" s="94" t="s">
        <v>1771</v>
      </c>
      <c r="B148" s="94" t="s">
        <v>1772</v>
      </c>
      <c r="C148" s="94" t="s">
        <v>1773</v>
      </c>
      <c r="D148" s="102">
        <v>20000</v>
      </c>
      <c r="E148" s="102">
        <v>20000</v>
      </c>
    </row>
    <row r="149" spans="1:5" s="41" customFormat="1" ht="24" x14ac:dyDescent="0.2">
      <c r="A149" s="94" t="s">
        <v>1774</v>
      </c>
      <c r="B149" s="94" t="s">
        <v>1775</v>
      </c>
      <c r="C149" s="94" t="s">
        <v>1776</v>
      </c>
      <c r="D149" s="102">
        <v>20000</v>
      </c>
      <c r="E149" s="102">
        <v>20000</v>
      </c>
    </row>
    <row r="150" spans="1:5" s="41" customFormat="1" ht="24" x14ac:dyDescent="0.2">
      <c r="A150" s="94" t="s">
        <v>1777</v>
      </c>
      <c r="B150" s="94" t="s">
        <v>46</v>
      </c>
      <c r="C150" s="94" t="s">
        <v>1778</v>
      </c>
      <c r="D150" s="102">
        <v>20000</v>
      </c>
      <c r="E150" s="102">
        <v>20000</v>
      </c>
    </row>
    <row r="151" spans="1:5" s="41" customFormat="1" ht="24" x14ac:dyDescent="0.2">
      <c r="A151" s="94" t="s">
        <v>1779</v>
      </c>
      <c r="B151" s="94" t="s">
        <v>95</v>
      </c>
      <c r="C151" s="94" t="s">
        <v>1780</v>
      </c>
      <c r="D151" s="102">
        <v>10000</v>
      </c>
      <c r="E151" s="102">
        <v>10000</v>
      </c>
    </row>
    <row r="152" spans="1:5" s="41" customFormat="1" ht="36" x14ac:dyDescent="0.2">
      <c r="A152" s="94" t="s">
        <v>1781</v>
      </c>
      <c r="B152" s="94" t="s">
        <v>1505</v>
      </c>
      <c r="C152" s="94" t="s">
        <v>1782</v>
      </c>
      <c r="D152" s="102">
        <v>10000</v>
      </c>
      <c r="E152" s="102">
        <v>10000</v>
      </c>
    </row>
    <row r="153" spans="1:5" s="41" customFormat="1" ht="24" x14ac:dyDescent="0.2">
      <c r="A153" s="94" t="s">
        <v>1783</v>
      </c>
      <c r="B153" s="94" t="s">
        <v>1494</v>
      </c>
      <c r="C153" s="94" t="s">
        <v>1784</v>
      </c>
      <c r="D153" s="102">
        <v>10000</v>
      </c>
      <c r="E153" s="102">
        <v>10000</v>
      </c>
    </row>
    <row r="154" spans="1:5" s="41" customFormat="1" ht="36" x14ac:dyDescent="0.2">
      <c r="A154" s="94" t="s">
        <v>1785</v>
      </c>
      <c r="B154" s="94" t="s">
        <v>219</v>
      </c>
      <c r="C154" s="94" t="s">
        <v>1786</v>
      </c>
      <c r="D154" s="102">
        <v>10000</v>
      </c>
      <c r="E154" s="102">
        <v>10000</v>
      </c>
    </row>
    <row r="155" spans="1:5" s="41" customFormat="1" ht="36" x14ac:dyDescent="0.2">
      <c r="A155" s="94" t="s">
        <v>1787</v>
      </c>
      <c r="B155" s="94" t="s">
        <v>44</v>
      </c>
      <c r="C155" s="94" t="s">
        <v>264</v>
      </c>
      <c r="D155" s="102">
        <v>20000</v>
      </c>
      <c r="E155" s="102">
        <v>20000</v>
      </c>
    </row>
    <row r="156" spans="1:5" s="41" customFormat="1" ht="24" x14ac:dyDescent="0.2">
      <c r="A156" s="94" t="s">
        <v>1788</v>
      </c>
      <c r="B156" s="94" t="s">
        <v>62</v>
      </c>
      <c r="C156" s="94" t="s">
        <v>1789</v>
      </c>
      <c r="D156" s="102">
        <v>20000</v>
      </c>
      <c r="E156" s="102">
        <v>20000</v>
      </c>
    </row>
    <row r="157" spans="1:5" s="41" customFormat="1" ht="36" x14ac:dyDescent="0.2">
      <c r="A157" s="94" t="s">
        <v>1502</v>
      </c>
      <c r="B157" s="94" t="s">
        <v>214</v>
      </c>
      <c r="C157" s="119" t="s">
        <v>1503</v>
      </c>
      <c r="D157" s="102">
        <v>1719000</v>
      </c>
      <c r="E157" s="102">
        <f>D157-202312</f>
        <v>1516688</v>
      </c>
    </row>
    <row r="158" spans="1:5" s="41" customFormat="1" ht="24" x14ac:dyDescent="0.2">
      <c r="A158" s="94" t="s">
        <v>1504</v>
      </c>
      <c r="B158" s="99" t="s">
        <v>1505</v>
      </c>
      <c r="C158" s="119" t="s">
        <v>1506</v>
      </c>
      <c r="D158" s="102">
        <v>887700</v>
      </c>
      <c r="E158" s="102">
        <v>887700</v>
      </c>
    </row>
    <row r="159" spans="1:5" s="41" customFormat="1" ht="24" x14ac:dyDescent="0.2">
      <c r="A159" s="94" t="s">
        <v>1507</v>
      </c>
      <c r="B159" s="99" t="s">
        <v>218</v>
      </c>
      <c r="C159" s="119" t="s">
        <v>1508</v>
      </c>
      <c r="D159" s="102">
        <v>4000000</v>
      </c>
      <c r="E159" s="102">
        <v>4000000</v>
      </c>
    </row>
    <row r="160" spans="1:5" s="41" customFormat="1" ht="24" x14ac:dyDescent="0.2">
      <c r="A160" s="94" t="s">
        <v>1509</v>
      </c>
      <c r="B160" s="99" t="s">
        <v>1505</v>
      </c>
      <c r="C160" s="119" t="s">
        <v>1510</v>
      </c>
      <c r="D160" s="102">
        <v>459500</v>
      </c>
      <c r="E160" s="102">
        <v>459500</v>
      </c>
    </row>
    <row r="161" spans="1:5" s="41" customFormat="1" ht="24" x14ac:dyDescent="0.2">
      <c r="A161" s="94" t="s">
        <v>1511</v>
      </c>
      <c r="B161" s="94" t="s">
        <v>1512</v>
      </c>
      <c r="C161" s="119" t="s">
        <v>1513</v>
      </c>
      <c r="D161" s="102">
        <v>368000</v>
      </c>
      <c r="E161" s="102">
        <v>368000</v>
      </c>
    </row>
    <row r="162" spans="1:5" s="41" customFormat="1" ht="24" x14ac:dyDescent="0.2">
      <c r="A162" s="119" t="s">
        <v>1515</v>
      </c>
      <c r="B162" s="119" t="s">
        <v>1516</v>
      </c>
      <c r="C162" s="119" t="s">
        <v>1517</v>
      </c>
      <c r="D162" s="102">
        <v>1500000</v>
      </c>
      <c r="E162" s="102">
        <v>1500000</v>
      </c>
    </row>
    <row r="163" spans="1:5" s="41" customFormat="1" ht="24" x14ac:dyDescent="0.2">
      <c r="A163" s="119" t="s">
        <v>1518</v>
      </c>
      <c r="B163" s="119" t="s">
        <v>1519</v>
      </c>
      <c r="C163" s="119" t="s">
        <v>1520</v>
      </c>
      <c r="D163" s="95">
        <v>780000</v>
      </c>
      <c r="E163" s="95">
        <v>780000</v>
      </c>
    </row>
    <row r="164" spans="1:5" s="41" customFormat="1" ht="36" x14ac:dyDescent="0.2">
      <c r="A164" s="119" t="s">
        <v>1521</v>
      </c>
      <c r="B164" s="119" t="s">
        <v>214</v>
      </c>
      <c r="C164" s="119" t="s">
        <v>1522</v>
      </c>
      <c r="D164" s="95">
        <v>500000</v>
      </c>
      <c r="E164" s="95">
        <v>500000</v>
      </c>
    </row>
    <row r="165" spans="1:5" s="41" customFormat="1" ht="24" x14ac:dyDescent="0.2">
      <c r="A165" s="119" t="s">
        <v>1523</v>
      </c>
      <c r="B165" s="119" t="s">
        <v>1524</v>
      </c>
      <c r="C165" s="119" t="s">
        <v>1525</v>
      </c>
      <c r="D165" s="102">
        <v>617200</v>
      </c>
      <c r="E165" s="102">
        <v>617200</v>
      </c>
    </row>
    <row r="166" spans="1:5" s="41" customFormat="1" ht="36" x14ac:dyDescent="0.2">
      <c r="A166" s="119" t="s">
        <v>1526</v>
      </c>
      <c r="B166" s="119" t="s">
        <v>1527</v>
      </c>
      <c r="C166" s="119" t="s">
        <v>1528</v>
      </c>
      <c r="D166" s="95">
        <v>450000</v>
      </c>
      <c r="E166" s="95">
        <v>450000</v>
      </c>
    </row>
    <row r="167" spans="1:5" s="41" customFormat="1" ht="12" customHeight="1" x14ac:dyDescent="0.2">
      <c r="A167" s="157" t="s">
        <v>1529</v>
      </c>
      <c r="B167" s="157" t="s">
        <v>225</v>
      </c>
      <c r="C167" s="157" t="s">
        <v>1530</v>
      </c>
      <c r="D167" s="102">
        <v>315000</v>
      </c>
      <c r="E167" s="102">
        <v>315000</v>
      </c>
    </row>
    <row r="168" spans="1:5" s="41" customFormat="1" ht="12" x14ac:dyDescent="0.2">
      <c r="A168" s="157"/>
      <c r="B168" s="157"/>
      <c r="C168" s="157"/>
      <c r="D168" s="102">
        <v>475000</v>
      </c>
      <c r="E168" s="102">
        <v>475000</v>
      </c>
    </row>
    <row r="169" spans="1:5" s="41" customFormat="1" ht="12" customHeight="1" x14ac:dyDescent="0.2">
      <c r="A169" s="158" t="s">
        <v>1531</v>
      </c>
      <c r="B169" s="157" t="s">
        <v>49</v>
      </c>
      <c r="C169" s="157" t="s">
        <v>1532</v>
      </c>
      <c r="D169" s="102">
        <v>60000</v>
      </c>
      <c r="E169" s="102">
        <v>60000</v>
      </c>
    </row>
    <row r="170" spans="1:5" s="41" customFormat="1" ht="12" x14ac:dyDescent="0.2">
      <c r="A170" s="159"/>
      <c r="B170" s="157"/>
      <c r="C170" s="157"/>
      <c r="D170" s="95">
        <v>60000</v>
      </c>
      <c r="E170" s="102">
        <f>D170-24770</f>
        <v>35230</v>
      </c>
    </row>
    <row r="171" spans="1:5" s="41" customFormat="1" ht="12" x14ac:dyDescent="0.2">
      <c r="A171" s="160"/>
      <c r="B171" s="157"/>
      <c r="C171" s="157"/>
      <c r="D171" s="95">
        <v>70000</v>
      </c>
      <c r="E171" s="95">
        <v>70000</v>
      </c>
    </row>
    <row r="172" spans="1:5" s="41" customFormat="1" ht="12" customHeight="1" x14ac:dyDescent="0.2">
      <c r="A172" s="157" t="s">
        <v>1533</v>
      </c>
      <c r="B172" s="157" t="s">
        <v>66</v>
      </c>
      <c r="C172" s="157" t="s">
        <v>1534</v>
      </c>
      <c r="D172" s="102">
        <v>230200</v>
      </c>
      <c r="E172" s="102">
        <v>230200</v>
      </c>
    </row>
    <row r="173" spans="1:5" s="41" customFormat="1" ht="12" x14ac:dyDescent="0.2">
      <c r="A173" s="157"/>
      <c r="B173" s="157"/>
      <c r="C173" s="157"/>
      <c r="D173" s="102">
        <v>174300</v>
      </c>
      <c r="E173" s="102">
        <v>174300</v>
      </c>
    </row>
    <row r="174" spans="1:5" s="41" customFormat="1" ht="24" x14ac:dyDescent="0.2">
      <c r="A174" s="94" t="s">
        <v>1535</v>
      </c>
      <c r="B174" s="94" t="s">
        <v>222</v>
      </c>
      <c r="C174" s="119" t="s">
        <v>1536</v>
      </c>
      <c r="D174" s="102">
        <v>1500000</v>
      </c>
      <c r="E174" s="102">
        <v>1500000</v>
      </c>
    </row>
    <row r="175" spans="1:5" s="41" customFormat="1" ht="24" x14ac:dyDescent="0.2">
      <c r="A175" s="94" t="s">
        <v>1537</v>
      </c>
      <c r="B175" s="94" t="s">
        <v>276</v>
      </c>
      <c r="C175" s="119" t="s">
        <v>317</v>
      </c>
      <c r="D175" s="102">
        <v>1500000</v>
      </c>
      <c r="E175" s="102">
        <v>1500000</v>
      </c>
    </row>
    <row r="176" spans="1:5" s="41" customFormat="1" ht="36" x14ac:dyDescent="0.2">
      <c r="A176" s="94" t="s">
        <v>1538</v>
      </c>
      <c r="B176" s="94" t="s">
        <v>47</v>
      </c>
      <c r="C176" s="119" t="s">
        <v>1539</v>
      </c>
      <c r="D176" s="95">
        <v>90000</v>
      </c>
      <c r="E176" s="95">
        <f>D176-12160</f>
        <v>77840</v>
      </c>
    </row>
    <row r="177" spans="1:5" s="41" customFormat="1" ht="36" x14ac:dyDescent="0.2">
      <c r="A177" s="94" t="s">
        <v>1540</v>
      </c>
      <c r="B177" s="94" t="s">
        <v>265</v>
      </c>
      <c r="C177" s="119" t="s">
        <v>1541</v>
      </c>
      <c r="D177" s="102">
        <v>901400</v>
      </c>
      <c r="E177" s="102">
        <f>D177-118912.82</f>
        <v>782487.17999999993</v>
      </c>
    </row>
    <row r="178" spans="1:5" s="41" customFormat="1" ht="24" x14ac:dyDescent="0.2">
      <c r="A178" s="94" t="s">
        <v>1542</v>
      </c>
      <c r="B178" s="94" t="s">
        <v>42</v>
      </c>
      <c r="C178" s="119" t="s">
        <v>1543</v>
      </c>
      <c r="D178" s="102">
        <v>500000</v>
      </c>
      <c r="E178" s="102">
        <f>500000</f>
        <v>500000</v>
      </c>
    </row>
    <row r="179" spans="1:5" s="41" customFormat="1" ht="24" x14ac:dyDescent="0.2">
      <c r="A179" s="94" t="s">
        <v>1544</v>
      </c>
      <c r="B179" s="94" t="s">
        <v>262</v>
      </c>
      <c r="C179" s="119" t="s">
        <v>1545</v>
      </c>
      <c r="D179" s="102">
        <v>970000</v>
      </c>
      <c r="E179" s="102">
        <v>970000</v>
      </c>
    </row>
    <row r="180" spans="1:5" s="41" customFormat="1" ht="24" x14ac:dyDescent="0.2">
      <c r="A180" s="94" t="s">
        <v>1546</v>
      </c>
      <c r="B180" s="94" t="s">
        <v>221</v>
      </c>
      <c r="C180" s="119" t="s">
        <v>1547</v>
      </c>
      <c r="D180" s="102">
        <v>545000</v>
      </c>
      <c r="E180" s="102">
        <v>545000</v>
      </c>
    </row>
    <row r="181" spans="1:5" s="41" customFormat="1" ht="12" customHeight="1" x14ac:dyDescent="0.2">
      <c r="A181" s="157" t="s">
        <v>1548</v>
      </c>
      <c r="B181" s="157" t="s">
        <v>61</v>
      </c>
      <c r="C181" s="157" t="s">
        <v>1549</v>
      </c>
      <c r="D181" s="102">
        <v>385500</v>
      </c>
      <c r="E181" s="102">
        <v>385500</v>
      </c>
    </row>
    <row r="182" spans="1:5" s="41" customFormat="1" ht="12" x14ac:dyDescent="0.2">
      <c r="A182" s="157"/>
      <c r="B182" s="157"/>
      <c r="C182" s="157"/>
      <c r="D182" s="102">
        <v>185000</v>
      </c>
      <c r="E182" s="102">
        <v>185000</v>
      </c>
    </row>
    <row r="183" spans="1:5" s="41" customFormat="1" ht="24" x14ac:dyDescent="0.2">
      <c r="A183" s="94" t="s">
        <v>1790</v>
      </c>
      <c r="B183" s="94" t="s">
        <v>219</v>
      </c>
      <c r="C183" s="119" t="s">
        <v>1791</v>
      </c>
      <c r="D183" s="102">
        <v>1777000</v>
      </c>
      <c r="E183" s="102">
        <v>1777000</v>
      </c>
    </row>
  </sheetData>
  <mergeCells count="21">
    <mergeCell ref="A172:A173"/>
    <mergeCell ref="B172:B173"/>
    <mergeCell ref="C172:C173"/>
    <mergeCell ref="A181:A182"/>
    <mergeCell ref="B181:B182"/>
    <mergeCell ref="C181:C182"/>
    <mergeCell ref="A167:A168"/>
    <mergeCell ref="B167:B168"/>
    <mergeCell ref="C167:C168"/>
    <mergeCell ref="A169:A171"/>
    <mergeCell ref="B169:B171"/>
    <mergeCell ref="C169:C171"/>
    <mergeCell ref="A9:E9"/>
    <mergeCell ref="A2:E2"/>
    <mergeCell ref="A6:E6"/>
    <mergeCell ref="A7:E7"/>
    <mergeCell ref="A1:C1"/>
    <mergeCell ref="A3:E3"/>
    <mergeCell ref="A4:E4"/>
    <mergeCell ref="A8:E8"/>
    <mergeCell ref="A5:E5"/>
  </mergeCells>
  <pageMargins left="0.70866141732283472" right="0.70866141732283472" top="0.78740157480314965" bottom="0.78740157480314965" header="0.31496062992125984" footer="0.31496062992125984"/>
  <pageSetup paperSize="9" scale="94" firstPageNumber="31" fitToHeight="0" orientation="portrait" useFirstPageNumber="1" r:id="rId1"/>
  <headerFooter>
    <oddFooter>&amp;C&amp;P&amp;RTab. č. 10 Krajské dotační programy kap. 48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9D265-C068-4E8A-92BB-FE7306798C6D}">
  <dimension ref="A1:G176"/>
  <sheetViews>
    <sheetView zoomScaleNormal="100" workbookViewId="0">
      <selection activeCell="B11" sqref="B11"/>
    </sheetView>
  </sheetViews>
  <sheetFormatPr defaultColWidth="9.140625" defaultRowHeight="12.75" x14ac:dyDescent="0.25"/>
  <cols>
    <col min="1" max="1" width="13.42578125" style="53" customWidth="1"/>
    <col min="2" max="2" width="23.5703125" style="22" customWidth="1"/>
    <col min="3" max="3" width="37.42578125" style="22" customWidth="1"/>
    <col min="4" max="5" width="14.42578125" style="22" customWidth="1"/>
    <col min="6" max="6" width="9.140625" style="22"/>
    <col min="7" max="7" width="12.5703125" style="22" bestFit="1" customWidth="1"/>
    <col min="8" max="16384" width="9.140625" style="22"/>
  </cols>
  <sheetData>
    <row r="1" spans="1:7" ht="23.25" customHeight="1" x14ac:dyDescent="0.25">
      <c r="A1" s="161" t="s">
        <v>22</v>
      </c>
      <c r="B1" s="161"/>
      <c r="C1" s="161"/>
      <c r="D1" s="21">
        <f>SUM(D6:D176)</f>
        <v>164993243</v>
      </c>
      <c r="E1" s="21">
        <f>SUM(E6:E176)</f>
        <v>157931534.81999999</v>
      </c>
    </row>
    <row r="2" spans="1:7" x14ac:dyDescent="0.25">
      <c r="G2" s="47"/>
    </row>
    <row r="3" spans="1:7" x14ac:dyDescent="0.25">
      <c r="A3" s="162" t="s">
        <v>314</v>
      </c>
      <c r="B3" s="162"/>
      <c r="C3" s="162"/>
      <c r="D3" s="162"/>
      <c r="E3" s="162"/>
    </row>
    <row r="4" spans="1:7" x14ac:dyDescent="0.25">
      <c r="A4" s="162" t="s">
        <v>315</v>
      </c>
      <c r="B4" s="162"/>
      <c r="C4" s="162"/>
      <c r="D4" s="162"/>
      <c r="E4" s="162"/>
    </row>
    <row r="5" spans="1:7" ht="35.25" customHeight="1" x14ac:dyDescent="0.25">
      <c r="A5" s="48" t="s">
        <v>267</v>
      </c>
      <c r="B5" s="49" t="s">
        <v>28</v>
      </c>
      <c r="C5" s="49" t="s">
        <v>1</v>
      </c>
      <c r="D5" s="48" t="s">
        <v>3269</v>
      </c>
      <c r="E5" s="48" t="s">
        <v>0</v>
      </c>
    </row>
    <row r="6" spans="1:7" s="50" customFormat="1" ht="38.25" x14ac:dyDescent="0.25">
      <c r="A6" s="120" t="s">
        <v>2820</v>
      </c>
      <c r="B6" s="107" t="s">
        <v>279</v>
      </c>
      <c r="C6" s="121" t="s">
        <v>2821</v>
      </c>
      <c r="D6" s="121">
        <v>6000000</v>
      </c>
      <c r="E6" s="121">
        <v>0</v>
      </c>
    </row>
    <row r="7" spans="1:7" s="50" customFormat="1" x14ac:dyDescent="0.25">
      <c r="A7" s="120" t="s">
        <v>2822</v>
      </c>
      <c r="B7" s="107" t="s">
        <v>2823</v>
      </c>
      <c r="C7" s="121" t="s">
        <v>2824</v>
      </c>
      <c r="D7" s="121">
        <v>150000</v>
      </c>
      <c r="E7" s="121">
        <v>150000</v>
      </c>
    </row>
    <row r="8" spans="1:7" s="50" customFormat="1" ht="25.5" x14ac:dyDescent="0.25">
      <c r="A8" s="120" t="s">
        <v>2825</v>
      </c>
      <c r="B8" s="107" t="s">
        <v>2826</v>
      </c>
      <c r="C8" s="121" t="s">
        <v>2827</v>
      </c>
      <c r="D8" s="121">
        <v>150000</v>
      </c>
      <c r="E8" s="121">
        <v>150000</v>
      </c>
    </row>
    <row r="9" spans="1:7" s="50" customFormat="1" ht="25.5" x14ac:dyDescent="0.25">
      <c r="A9" s="120" t="s">
        <v>2828</v>
      </c>
      <c r="B9" s="107" t="s">
        <v>2829</v>
      </c>
      <c r="C9" s="121" t="s">
        <v>2830</v>
      </c>
      <c r="D9" s="121">
        <v>350000</v>
      </c>
      <c r="E9" s="121">
        <v>350000</v>
      </c>
    </row>
    <row r="10" spans="1:7" s="50" customFormat="1" ht="25.5" x14ac:dyDescent="0.25">
      <c r="A10" s="120" t="s">
        <v>2831</v>
      </c>
      <c r="B10" s="107" t="s">
        <v>2832</v>
      </c>
      <c r="C10" s="121" t="s">
        <v>2833</v>
      </c>
      <c r="D10" s="121">
        <v>1500000</v>
      </c>
      <c r="E10" s="121">
        <v>1500000</v>
      </c>
    </row>
    <row r="11" spans="1:7" s="50" customFormat="1" ht="25.5" x14ac:dyDescent="0.25">
      <c r="A11" s="120" t="s">
        <v>2834</v>
      </c>
      <c r="B11" s="107" t="s">
        <v>168</v>
      </c>
      <c r="C11" s="121" t="s">
        <v>2835</v>
      </c>
      <c r="D11" s="121">
        <v>7500000</v>
      </c>
      <c r="E11" s="121">
        <v>7500000</v>
      </c>
    </row>
    <row r="12" spans="1:7" s="50" customFormat="1" ht="25.5" x14ac:dyDescent="0.25">
      <c r="A12" s="120" t="s">
        <v>2836</v>
      </c>
      <c r="B12" s="107" t="s">
        <v>2837</v>
      </c>
      <c r="C12" s="121" t="s">
        <v>2838</v>
      </c>
      <c r="D12" s="121">
        <v>350000</v>
      </c>
      <c r="E12" s="121">
        <v>350000</v>
      </c>
    </row>
    <row r="13" spans="1:7" s="50" customFormat="1" ht="25.5" x14ac:dyDescent="0.25">
      <c r="A13" s="120" t="s">
        <v>2839</v>
      </c>
      <c r="B13" s="107" t="s">
        <v>2840</v>
      </c>
      <c r="C13" s="121" t="s">
        <v>2841</v>
      </c>
      <c r="D13" s="121">
        <v>1700000</v>
      </c>
      <c r="E13" s="121">
        <v>1700000</v>
      </c>
    </row>
    <row r="14" spans="1:7" s="50" customFormat="1" ht="25.5" x14ac:dyDescent="0.25">
      <c r="A14" s="120" t="s">
        <v>2842</v>
      </c>
      <c r="B14" s="107" t="s">
        <v>2843</v>
      </c>
      <c r="C14" s="121" t="s">
        <v>2844</v>
      </c>
      <c r="D14" s="121">
        <v>2500000</v>
      </c>
      <c r="E14" s="121">
        <v>2500000</v>
      </c>
    </row>
    <row r="15" spans="1:7" s="50" customFormat="1" ht="25.5" x14ac:dyDescent="0.25">
      <c r="A15" s="120" t="s">
        <v>2845</v>
      </c>
      <c r="B15" s="107" t="s">
        <v>2846</v>
      </c>
      <c r="C15" s="121" t="s">
        <v>2847</v>
      </c>
      <c r="D15" s="121">
        <v>100000</v>
      </c>
      <c r="E15" s="121">
        <v>100000</v>
      </c>
    </row>
    <row r="16" spans="1:7" s="50" customFormat="1" x14ac:dyDescent="0.25">
      <c r="A16" s="120" t="s">
        <v>2848</v>
      </c>
      <c r="B16" s="107" t="s">
        <v>2849</v>
      </c>
      <c r="C16" s="121" t="s">
        <v>2850</v>
      </c>
      <c r="D16" s="121">
        <v>150000</v>
      </c>
      <c r="E16" s="121">
        <v>150000</v>
      </c>
    </row>
    <row r="17" spans="1:5" s="50" customFormat="1" x14ac:dyDescent="0.25">
      <c r="A17" s="120" t="s">
        <v>2851</v>
      </c>
      <c r="B17" s="107" t="s">
        <v>2849</v>
      </c>
      <c r="C17" s="121" t="s">
        <v>2852</v>
      </c>
      <c r="D17" s="121">
        <v>95000</v>
      </c>
      <c r="E17" s="121">
        <v>95000</v>
      </c>
    </row>
    <row r="18" spans="1:5" s="50" customFormat="1" ht="38.25" x14ac:dyDescent="0.25">
      <c r="A18" s="120" t="s">
        <v>2853</v>
      </c>
      <c r="B18" s="107" t="s">
        <v>2854</v>
      </c>
      <c r="C18" s="121" t="s">
        <v>2855</v>
      </c>
      <c r="D18" s="121">
        <v>950000</v>
      </c>
      <c r="E18" s="121">
        <v>950000</v>
      </c>
    </row>
    <row r="19" spans="1:5" s="50" customFormat="1" ht="25.5" x14ac:dyDescent="0.25">
      <c r="A19" s="120" t="s">
        <v>2856</v>
      </c>
      <c r="B19" s="107" t="s">
        <v>2857</v>
      </c>
      <c r="C19" s="121" t="s">
        <v>2858</v>
      </c>
      <c r="D19" s="121">
        <v>1600000</v>
      </c>
      <c r="E19" s="121">
        <v>1600000</v>
      </c>
    </row>
    <row r="20" spans="1:5" s="50" customFormat="1" ht="51" x14ac:dyDescent="0.25">
      <c r="A20" s="120" t="s">
        <v>2859</v>
      </c>
      <c r="B20" s="107" t="s">
        <v>2860</v>
      </c>
      <c r="C20" s="121" t="s">
        <v>2861</v>
      </c>
      <c r="D20" s="121">
        <v>90000</v>
      </c>
      <c r="E20" s="121">
        <v>90000</v>
      </c>
    </row>
    <row r="21" spans="1:5" s="50" customFormat="1" x14ac:dyDescent="0.25">
      <c r="A21" s="120" t="s">
        <v>2862</v>
      </c>
      <c r="B21" s="107" t="s">
        <v>2863</v>
      </c>
      <c r="C21" s="121" t="s">
        <v>2864</v>
      </c>
      <c r="D21" s="121">
        <v>150000</v>
      </c>
      <c r="E21" s="121">
        <v>150000</v>
      </c>
    </row>
    <row r="22" spans="1:5" s="50" customFormat="1" ht="25.5" x14ac:dyDescent="0.25">
      <c r="A22" s="120" t="s">
        <v>2865</v>
      </c>
      <c r="B22" s="107" t="s">
        <v>163</v>
      </c>
      <c r="C22" s="121" t="s">
        <v>2866</v>
      </c>
      <c r="D22" s="121">
        <v>185000</v>
      </c>
      <c r="E22" s="121">
        <v>185000</v>
      </c>
    </row>
    <row r="23" spans="1:5" s="50" customFormat="1" ht="25.5" x14ac:dyDescent="0.25">
      <c r="A23" s="120" t="s">
        <v>2867</v>
      </c>
      <c r="B23" s="107" t="s">
        <v>51</v>
      </c>
      <c r="C23" s="121" t="s">
        <v>2868</v>
      </c>
      <c r="D23" s="121">
        <v>400000</v>
      </c>
      <c r="E23" s="121">
        <v>400000</v>
      </c>
    </row>
    <row r="24" spans="1:5" s="50" customFormat="1" x14ac:dyDescent="0.25">
      <c r="A24" s="120" t="s">
        <v>2869</v>
      </c>
      <c r="B24" s="107" t="s">
        <v>2870</v>
      </c>
      <c r="C24" s="121" t="s">
        <v>2864</v>
      </c>
      <c r="D24" s="121">
        <v>150000</v>
      </c>
      <c r="E24" s="121">
        <v>150000</v>
      </c>
    </row>
    <row r="25" spans="1:5" s="50" customFormat="1" ht="38.25" x14ac:dyDescent="0.25">
      <c r="A25" s="120" t="s">
        <v>2871</v>
      </c>
      <c r="B25" s="107" t="s">
        <v>2872</v>
      </c>
      <c r="C25" s="121" t="s">
        <v>2864</v>
      </c>
      <c r="D25" s="121">
        <v>150000</v>
      </c>
      <c r="E25" s="121">
        <v>150000</v>
      </c>
    </row>
    <row r="26" spans="1:5" s="50" customFormat="1" ht="25.5" x14ac:dyDescent="0.25">
      <c r="A26" s="120" t="s">
        <v>2873</v>
      </c>
      <c r="B26" s="107" t="s">
        <v>2874</v>
      </c>
      <c r="C26" s="121" t="s">
        <v>2875</v>
      </c>
      <c r="D26" s="121">
        <v>400000</v>
      </c>
      <c r="E26" s="121">
        <v>400000</v>
      </c>
    </row>
    <row r="27" spans="1:5" s="50" customFormat="1" ht="25.5" x14ac:dyDescent="0.25">
      <c r="A27" s="120" t="s">
        <v>2876</v>
      </c>
      <c r="B27" s="107" t="s">
        <v>34</v>
      </c>
      <c r="C27" s="121" t="s">
        <v>2877</v>
      </c>
      <c r="D27" s="121">
        <v>400000</v>
      </c>
      <c r="E27" s="121">
        <v>400000</v>
      </c>
    </row>
    <row r="28" spans="1:5" s="50" customFormat="1" ht="38.25" x14ac:dyDescent="0.25">
      <c r="A28" s="120" t="s">
        <v>2878</v>
      </c>
      <c r="B28" s="107" t="s">
        <v>2879</v>
      </c>
      <c r="C28" s="121" t="s">
        <v>2864</v>
      </c>
      <c r="D28" s="121">
        <v>150000</v>
      </c>
      <c r="E28" s="121">
        <v>150000</v>
      </c>
    </row>
    <row r="29" spans="1:5" s="50" customFormat="1" ht="38.25" x14ac:dyDescent="0.25">
      <c r="A29" s="120" t="s">
        <v>2880</v>
      </c>
      <c r="B29" s="107" t="s">
        <v>2881</v>
      </c>
      <c r="C29" s="121" t="s">
        <v>2864</v>
      </c>
      <c r="D29" s="121">
        <v>150000</v>
      </c>
      <c r="E29" s="121">
        <v>150000</v>
      </c>
    </row>
    <row r="30" spans="1:5" s="50" customFormat="1" ht="25.5" x14ac:dyDescent="0.25">
      <c r="A30" s="120" t="s">
        <v>2882</v>
      </c>
      <c r="B30" s="107" t="s">
        <v>2883</v>
      </c>
      <c r="C30" s="121" t="s">
        <v>2884</v>
      </c>
      <c r="D30" s="121">
        <v>400000</v>
      </c>
      <c r="E30" s="121">
        <v>400000</v>
      </c>
    </row>
    <row r="31" spans="1:5" s="50" customFormat="1" x14ac:dyDescent="0.25">
      <c r="A31" s="120" t="s">
        <v>2885</v>
      </c>
      <c r="B31" s="107" t="s">
        <v>2886</v>
      </c>
      <c r="C31" s="121" t="s">
        <v>2864</v>
      </c>
      <c r="D31" s="121">
        <v>150000</v>
      </c>
      <c r="E31" s="121">
        <v>150000</v>
      </c>
    </row>
    <row r="32" spans="1:5" s="50" customFormat="1" ht="25.5" x14ac:dyDescent="0.25">
      <c r="A32" s="120" t="s">
        <v>2887</v>
      </c>
      <c r="B32" s="107" t="s">
        <v>51</v>
      </c>
      <c r="C32" s="121" t="s">
        <v>2888</v>
      </c>
      <c r="D32" s="121">
        <v>250000</v>
      </c>
      <c r="E32" s="121">
        <v>250000</v>
      </c>
    </row>
    <row r="33" spans="1:5" s="50" customFormat="1" ht="25.5" x14ac:dyDescent="0.25">
      <c r="A33" s="120" t="s">
        <v>2889</v>
      </c>
      <c r="B33" s="107" t="s">
        <v>2890</v>
      </c>
      <c r="C33" s="121" t="s">
        <v>2891</v>
      </c>
      <c r="D33" s="121">
        <v>400000</v>
      </c>
      <c r="E33" s="121">
        <v>400000</v>
      </c>
    </row>
    <row r="34" spans="1:5" s="50" customFormat="1" ht="38.25" x14ac:dyDescent="0.25">
      <c r="A34" s="120" t="s">
        <v>2892</v>
      </c>
      <c r="B34" s="107" t="s">
        <v>316</v>
      </c>
      <c r="C34" s="121" t="s">
        <v>2893</v>
      </c>
      <c r="D34" s="121">
        <v>180000</v>
      </c>
      <c r="E34" s="121">
        <v>180000</v>
      </c>
    </row>
    <row r="35" spans="1:5" s="50" customFormat="1" ht="25.5" x14ac:dyDescent="0.25">
      <c r="A35" s="120" t="s">
        <v>2894</v>
      </c>
      <c r="B35" s="107" t="s">
        <v>2895</v>
      </c>
      <c r="C35" s="121" t="s">
        <v>2896</v>
      </c>
      <c r="D35" s="121">
        <v>145700</v>
      </c>
      <c r="E35" s="121">
        <v>145700</v>
      </c>
    </row>
    <row r="36" spans="1:5" s="50" customFormat="1" x14ac:dyDescent="0.25">
      <c r="A36" s="120" t="s">
        <v>2897</v>
      </c>
      <c r="B36" s="107" t="s">
        <v>2898</v>
      </c>
      <c r="C36" s="121" t="s">
        <v>2864</v>
      </c>
      <c r="D36" s="121">
        <v>150000</v>
      </c>
      <c r="E36" s="121">
        <v>150000</v>
      </c>
    </row>
    <row r="37" spans="1:5" s="50" customFormat="1" x14ac:dyDescent="0.25">
      <c r="A37" s="120" t="s">
        <v>2899</v>
      </c>
      <c r="B37" s="107" t="s">
        <v>2900</v>
      </c>
      <c r="C37" s="121" t="s">
        <v>2864</v>
      </c>
      <c r="D37" s="121">
        <v>150000</v>
      </c>
      <c r="E37" s="121">
        <v>150000</v>
      </c>
    </row>
    <row r="38" spans="1:5" s="50" customFormat="1" ht="25.5" x14ac:dyDescent="0.25">
      <c r="A38" s="120" t="s">
        <v>2901</v>
      </c>
      <c r="B38" s="107" t="s">
        <v>2902</v>
      </c>
      <c r="C38" s="121" t="s">
        <v>2903</v>
      </c>
      <c r="D38" s="121">
        <v>400000</v>
      </c>
      <c r="E38" s="121">
        <v>400000</v>
      </c>
    </row>
    <row r="39" spans="1:5" s="50" customFormat="1" ht="25.5" x14ac:dyDescent="0.25">
      <c r="A39" s="120" t="s">
        <v>2904</v>
      </c>
      <c r="B39" s="107" t="s">
        <v>2905</v>
      </c>
      <c r="C39" s="121" t="s">
        <v>2906</v>
      </c>
      <c r="D39" s="121">
        <v>180000</v>
      </c>
      <c r="E39" s="121">
        <v>180000</v>
      </c>
    </row>
    <row r="40" spans="1:5" s="50" customFormat="1" ht="25.5" x14ac:dyDescent="0.25">
      <c r="A40" s="120" t="s">
        <v>2907</v>
      </c>
      <c r="B40" s="107" t="s">
        <v>2908</v>
      </c>
      <c r="C40" s="121" t="s">
        <v>2864</v>
      </c>
      <c r="D40" s="121">
        <v>150000</v>
      </c>
      <c r="E40" s="121">
        <v>150000</v>
      </c>
    </row>
    <row r="41" spans="1:5" s="50" customFormat="1" ht="25.5" x14ac:dyDescent="0.25">
      <c r="A41" s="120" t="s">
        <v>2909</v>
      </c>
      <c r="B41" s="107" t="s">
        <v>2910</v>
      </c>
      <c r="C41" s="121" t="s">
        <v>2864</v>
      </c>
      <c r="D41" s="121">
        <v>150000</v>
      </c>
      <c r="E41" s="121">
        <v>150000</v>
      </c>
    </row>
    <row r="42" spans="1:5" s="50" customFormat="1" x14ac:dyDescent="0.25">
      <c r="A42" s="120" t="s">
        <v>2911</v>
      </c>
      <c r="B42" s="107" t="s">
        <v>2912</v>
      </c>
      <c r="C42" s="121" t="s">
        <v>2864</v>
      </c>
      <c r="D42" s="121">
        <v>150000</v>
      </c>
      <c r="E42" s="121">
        <v>150000</v>
      </c>
    </row>
    <row r="43" spans="1:5" s="50" customFormat="1" ht="25.5" x14ac:dyDescent="0.25">
      <c r="A43" s="120" t="s">
        <v>2913</v>
      </c>
      <c r="B43" s="107" t="s">
        <v>2914</v>
      </c>
      <c r="C43" s="121" t="s">
        <v>2915</v>
      </c>
      <c r="D43" s="121">
        <v>400000</v>
      </c>
      <c r="E43" s="121">
        <v>400000</v>
      </c>
    </row>
    <row r="44" spans="1:5" s="50" customFormat="1" ht="38.25" x14ac:dyDescent="0.25">
      <c r="A44" s="120" t="s">
        <v>2916</v>
      </c>
      <c r="B44" s="107" t="s">
        <v>2917</v>
      </c>
      <c r="C44" s="121" t="s">
        <v>2864</v>
      </c>
      <c r="D44" s="121">
        <v>150000</v>
      </c>
      <c r="E44" s="121">
        <v>150000</v>
      </c>
    </row>
    <row r="45" spans="1:5" s="50" customFormat="1" ht="25.5" x14ac:dyDescent="0.25">
      <c r="A45" s="120" t="s">
        <v>2918</v>
      </c>
      <c r="B45" s="107" t="s">
        <v>2919</v>
      </c>
      <c r="C45" s="121" t="s">
        <v>2920</v>
      </c>
      <c r="D45" s="121">
        <v>170000</v>
      </c>
      <c r="E45" s="121">
        <v>170000</v>
      </c>
    </row>
    <row r="46" spans="1:5" s="50" customFormat="1" x14ac:dyDescent="0.25">
      <c r="A46" s="120" t="s">
        <v>2921</v>
      </c>
      <c r="B46" s="107" t="s">
        <v>2922</v>
      </c>
      <c r="C46" s="121" t="s">
        <v>2864</v>
      </c>
      <c r="D46" s="121">
        <v>150000</v>
      </c>
      <c r="E46" s="121">
        <v>150000</v>
      </c>
    </row>
    <row r="47" spans="1:5" s="50" customFormat="1" x14ac:dyDescent="0.25">
      <c r="A47" s="120" t="s">
        <v>2923</v>
      </c>
      <c r="B47" s="107" t="s">
        <v>2924</v>
      </c>
      <c r="C47" s="121" t="s">
        <v>2925</v>
      </c>
      <c r="D47" s="121">
        <v>1140000</v>
      </c>
      <c r="E47" s="121">
        <v>1140000</v>
      </c>
    </row>
    <row r="48" spans="1:5" s="50" customFormat="1" x14ac:dyDescent="0.25">
      <c r="A48" s="120" t="s">
        <v>2926</v>
      </c>
      <c r="B48" s="107" t="s">
        <v>2924</v>
      </c>
      <c r="C48" s="121" t="s">
        <v>2927</v>
      </c>
      <c r="D48" s="121">
        <v>1040000</v>
      </c>
      <c r="E48" s="121">
        <v>1040000</v>
      </c>
    </row>
    <row r="49" spans="1:5" s="50" customFormat="1" x14ac:dyDescent="0.25">
      <c r="A49" s="120" t="s">
        <v>2928</v>
      </c>
      <c r="B49" s="107" t="s">
        <v>2924</v>
      </c>
      <c r="C49" s="121" t="s">
        <v>2929</v>
      </c>
      <c r="D49" s="121">
        <v>2000000</v>
      </c>
      <c r="E49" s="121">
        <v>2000000</v>
      </c>
    </row>
    <row r="50" spans="1:5" s="50" customFormat="1" ht="25.5" x14ac:dyDescent="0.25">
      <c r="A50" s="120" t="s">
        <v>2930</v>
      </c>
      <c r="B50" s="107" t="s">
        <v>2931</v>
      </c>
      <c r="C50" s="121" t="s">
        <v>2932</v>
      </c>
      <c r="D50" s="121">
        <v>1100000</v>
      </c>
      <c r="E50" s="121">
        <v>1100000</v>
      </c>
    </row>
    <row r="51" spans="1:5" s="50" customFormat="1" ht="25.5" x14ac:dyDescent="0.25">
      <c r="A51" s="120" t="s">
        <v>2933</v>
      </c>
      <c r="B51" s="107" t="s">
        <v>2934</v>
      </c>
      <c r="C51" s="121" t="s">
        <v>2935</v>
      </c>
      <c r="D51" s="121">
        <v>500000</v>
      </c>
      <c r="E51" s="121">
        <v>500000</v>
      </c>
    </row>
    <row r="52" spans="1:5" s="50" customFormat="1" ht="25.5" x14ac:dyDescent="0.25">
      <c r="A52" s="120" t="s">
        <v>2936</v>
      </c>
      <c r="B52" s="107" t="s">
        <v>2937</v>
      </c>
      <c r="C52" s="121" t="s">
        <v>2938</v>
      </c>
      <c r="D52" s="121">
        <v>370000</v>
      </c>
      <c r="E52" s="121">
        <v>370000</v>
      </c>
    </row>
    <row r="53" spans="1:5" s="50" customFormat="1" ht="25.5" x14ac:dyDescent="0.25">
      <c r="A53" s="120" t="s">
        <v>2939</v>
      </c>
      <c r="B53" s="107" t="s">
        <v>187</v>
      </c>
      <c r="C53" s="121" t="s">
        <v>2940</v>
      </c>
      <c r="D53" s="121">
        <v>185000</v>
      </c>
      <c r="E53" s="121">
        <v>185000</v>
      </c>
    </row>
    <row r="54" spans="1:5" s="50" customFormat="1" ht="25.5" x14ac:dyDescent="0.25">
      <c r="A54" s="120" t="s">
        <v>2941</v>
      </c>
      <c r="B54" s="107" t="s">
        <v>2942</v>
      </c>
      <c r="C54" s="121" t="s">
        <v>2864</v>
      </c>
      <c r="D54" s="121">
        <v>150000</v>
      </c>
      <c r="E54" s="121">
        <v>150000</v>
      </c>
    </row>
    <row r="55" spans="1:5" s="50" customFormat="1" ht="25.5" x14ac:dyDescent="0.25">
      <c r="A55" s="120" t="s">
        <v>2943</v>
      </c>
      <c r="B55" s="107" t="s">
        <v>2944</v>
      </c>
      <c r="C55" s="121" t="s">
        <v>2864</v>
      </c>
      <c r="D55" s="121">
        <v>150000</v>
      </c>
      <c r="E55" s="121">
        <v>150000</v>
      </c>
    </row>
    <row r="56" spans="1:5" s="50" customFormat="1" ht="38.25" x14ac:dyDescent="0.25">
      <c r="A56" s="120" t="s">
        <v>2945</v>
      </c>
      <c r="B56" s="107" t="s">
        <v>2946</v>
      </c>
      <c r="C56" s="121" t="s">
        <v>2947</v>
      </c>
      <c r="D56" s="121">
        <v>400000</v>
      </c>
      <c r="E56" s="121">
        <v>400000</v>
      </c>
    </row>
    <row r="57" spans="1:5" s="50" customFormat="1" x14ac:dyDescent="0.25">
      <c r="A57" s="120" t="s">
        <v>2948</v>
      </c>
      <c r="B57" s="107" t="s">
        <v>2949</v>
      </c>
      <c r="C57" s="121" t="s">
        <v>2950</v>
      </c>
      <c r="D57" s="121">
        <v>4000000</v>
      </c>
      <c r="E57" s="121">
        <v>4000000</v>
      </c>
    </row>
    <row r="58" spans="1:5" s="50" customFormat="1" x14ac:dyDescent="0.25">
      <c r="A58" s="120" t="s">
        <v>2951</v>
      </c>
      <c r="B58" s="107" t="s">
        <v>2952</v>
      </c>
      <c r="C58" s="121" t="s">
        <v>2953</v>
      </c>
      <c r="D58" s="121">
        <v>300000</v>
      </c>
      <c r="E58" s="121">
        <v>300000</v>
      </c>
    </row>
    <row r="59" spans="1:5" s="50" customFormat="1" x14ac:dyDescent="0.25">
      <c r="A59" s="120" t="s">
        <v>2954</v>
      </c>
      <c r="B59" s="107" t="s">
        <v>1795</v>
      </c>
      <c r="C59" s="121" t="s">
        <v>2955</v>
      </c>
      <c r="D59" s="121">
        <v>800000</v>
      </c>
      <c r="E59" s="121">
        <v>800000</v>
      </c>
    </row>
    <row r="60" spans="1:5" s="50" customFormat="1" ht="38.25" x14ac:dyDescent="0.25">
      <c r="A60" s="120" t="s">
        <v>2956</v>
      </c>
      <c r="B60" s="107" t="s">
        <v>2957</v>
      </c>
      <c r="C60" s="121" t="s">
        <v>2958</v>
      </c>
      <c r="D60" s="121">
        <v>568000</v>
      </c>
      <c r="E60" s="121">
        <v>568000</v>
      </c>
    </row>
    <row r="61" spans="1:5" s="50" customFormat="1" ht="25.5" x14ac:dyDescent="0.25">
      <c r="A61" s="120" t="s">
        <v>2959</v>
      </c>
      <c r="B61" s="107" t="s">
        <v>2960</v>
      </c>
      <c r="C61" s="121" t="s">
        <v>2961</v>
      </c>
      <c r="D61" s="121">
        <v>300000</v>
      </c>
      <c r="E61" s="121">
        <v>300000</v>
      </c>
    </row>
    <row r="62" spans="1:5" s="50" customFormat="1" ht="38.25" x14ac:dyDescent="0.25">
      <c r="A62" s="120" t="s">
        <v>2962</v>
      </c>
      <c r="B62" s="107" t="s">
        <v>2963</v>
      </c>
      <c r="C62" s="121" t="s">
        <v>2964</v>
      </c>
      <c r="D62" s="121">
        <v>300000</v>
      </c>
      <c r="E62" s="121">
        <v>300000</v>
      </c>
    </row>
    <row r="63" spans="1:5" s="50" customFormat="1" x14ac:dyDescent="0.25">
      <c r="A63" s="120" t="s">
        <v>2965</v>
      </c>
      <c r="B63" s="107" t="s">
        <v>2966</v>
      </c>
      <c r="C63" s="121" t="s">
        <v>2967</v>
      </c>
      <c r="D63" s="121">
        <v>1350000</v>
      </c>
      <c r="E63" s="121">
        <v>1350000</v>
      </c>
    </row>
    <row r="64" spans="1:5" s="50" customFormat="1" ht="25.5" x14ac:dyDescent="0.25">
      <c r="A64" s="120" t="s">
        <v>2968</v>
      </c>
      <c r="B64" s="107" t="s">
        <v>2969</v>
      </c>
      <c r="C64" s="121" t="s">
        <v>2970</v>
      </c>
      <c r="D64" s="121">
        <v>950000</v>
      </c>
      <c r="E64" s="121">
        <v>950000</v>
      </c>
    </row>
    <row r="65" spans="1:5" s="50" customFormat="1" ht="25.5" x14ac:dyDescent="0.25">
      <c r="A65" s="120" t="s">
        <v>2971</v>
      </c>
      <c r="B65" s="107" t="s">
        <v>2972</v>
      </c>
      <c r="C65" s="121" t="s">
        <v>2973</v>
      </c>
      <c r="D65" s="121">
        <v>100000</v>
      </c>
      <c r="E65" s="121">
        <v>100000</v>
      </c>
    </row>
    <row r="66" spans="1:5" s="50" customFormat="1" ht="38.25" x14ac:dyDescent="0.25">
      <c r="A66" s="120" t="s">
        <v>2974</v>
      </c>
      <c r="B66" s="107" t="s">
        <v>1810</v>
      </c>
      <c r="C66" s="121" t="s">
        <v>2975</v>
      </c>
      <c r="D66" s="121">
        <v>400000</v>
      </c>
      <c r="E66" s="121">
        <v>400000</v>
      </c>
    </row>
    <row r="67" spans="1:5" s="50" customFormat="1" ht="25.5" x14ac:dyDescent="0.25">
      <c r="A67" s="120" t="s">
        <v>2976</v>
      </c>
      <c r="B67" s="107" t="s">
        <v>2977</v>
      </c>
      <c r="C67" s="121" t="s">
        <v>2978</v>
      </c>
      <c r="D67" s="121">
        <v>500000</v>
      </c>
      <c r="E67" s="121">
        <v>500000</v>
      </c>
    </row>
    <row r="68" spans="1:5" s="50" customFormat="1" ht="38.25" x14ac:dyDescent="0.25">
      <c r="A68" s="120" t="s">
        <v>2979</v>
      </c>
      <c r="B68" s="107" t="s">
        <v>1816</v>
      </c>
      <c r="C68" s="121" t="s">
        <v>2980</v>
      </c>
      <c r="D68" s="121">
        <v>250000</v>
      </c>
      <c r="E68" s="121">
        <v>250000</v>
      </c>
    </row>
    <row r="69" spans="1:5" s="50" customFormat="1" ht="25.5" x14ac:dyDescent="0.25">
      <c r="A69" s="120" t="s">
        <v>2981</v>
      </c>
      <c r="B69" s="107" t="s">
        <v>2982</v>
      </c>
      <c r="C69" s="121" t="s">
        <v>2983</v>
      </c>
      <c r="D69" s="121">
        <v>300000</v>
      </c>
      <c r="E69" s="121">
        <v>300000</v>
      </c>
    </row>
    <row r="70" spans="1:5" s="50" customFormat="1" ht="25.5" x14ac:dyDescent="0.25">
      <c r="A70" s="120" t="s">
        <v>2984</v>
      </c>
      <c r="B70" s="107" t="s">
        <v>2985</v>
      </c>
      <c r="C70" s="121" t="s">
        <v>2986</v>
      </c>
      <c r="D70" s="121">
        <v>99000</v>
      </c>
      <c r="E70" s="121">
        <v>99000</v>
      </c>
    </row>
    <row r="71" spans="1:5" s="50" customFormat="1" ht="25.5" x14ac:dyDescent="0.25">
      <c r="A71" s="120" t="s">
        <v>2987</v>
      </c>
      <c r="B71" s="107" t="s">
        <v>2985</v>
      </c>
      <c r="C71" s="121" t="s">
        <v>2988</v>
      </c>
      <c r="D71" s="121">
        <v>110000</v>
      </c>
      <c r="E71" s="121">
        <v>110000</v>
      </c>
    </row>
    <row r="72" spans="1:5" s="50" customFormat="1" ht="25.5" x14ac:dyDescent="0.25">
      <c r="A72" s="120" t="s">
        <v>2989</v>
      </c>
      <c r="B72" s="107" t="s">
        <v>2985</v>
      </c>
      <c r="C72" s="121" t="s">
        <v>2990</v>
      </c>
      <c r="D72" s="121">
        <v>300000</v>
      </c>
      <c r="E72" s="121">
        <v>300000</v>
      </c>
    </row>
    <row r="73" spans="1:5" s="50" customFormat="1" ht="25.5" x14ac:dyDescent="0.25">
      <c r="A73" s="120" t="s">
        <v>2991</v>
      </c>
      <c r="B73" s="107" t="s">
        <v>2992</v>
      </c>
      <c r="C73" s="121" t="s">
        <v>2993</v>
      </c>
      <c r="D73" s="121">
        <v>742477</v>
      </c>
      <c r="E73" s="121">
        <v>742477</v>
      </c>
    </row>
    <row r="74" spans="1:5" s="50" customFormat="1" ht="25.5" x14ac:dyDescent="0.25">
      <c r="A74" s="120" t="s">
        <v>2994</v>
      </c>
      <c r="B74" s="107" t="s">
        <v>2995</v>
      </c>
      <c r="C74" s="121" t="s">
        <v>2996</v>
      </c>
      <c r="D74" s="121">
        <v>190000</v>
      </c>
      <c r="E74" s="121">
        <v>190000</v>
      </c>
    </row>
    <row r="75" spans="1:5" s="50" customFormat="1" ht="25.5" x14ac:dyDescent="0.25">
      <c r="A75" s="120" t="s">
        <v>2997</v>
      </c>
      <c r="B75" s="107" t="s">
        <v>2998</v>
      </c>
      <c r="C75" s="121" t="s">
        <v>2999</v>
      </c>
      <c r="D75" s="121">
        <v>500000</v>
      </c>
      <c r="E75" s="121">
        <v>500000</v>
      </c>
    </row>
    <row r="76" spans="1:5" s="50" customFormat="1" ht="25.5" x14ac:dyDescent="0.25">
      <c r="A76" s="120" t="s">
        <v>3000</v>
      </c>
      <c r="B76" s="107" t="s">
        <v>3001</v>
      </c>
      <c r="C76" s="121" t="s">
        <v>3002</v>
      </c>
      <c r="D76" s="121">
        <v>250000</v>
      </c>
      <c r="E76" s="121">
        <v>250000</v>
      </c>
    </row>
    <row r="77" spans="1:5" s="50" customFormat="1" ht="25.5" x14ac:dyDescent="0.25">
      <c r="A77" s="120" t="s">
        <v>3003</v>
      </c>
      <c r="B77" s="107" t="s">
        <v>1840</v>
      </c>
      <c r="C77" s="121" t="s">
        <v>3004</v>
      </c>
      <c r="D77" s="121">
        <v>250000</v>
      </c>
      <c r="E77" s="121">
        <v>250000</v>
      </c>
    </row>
    <row r="78" spans="1:5" s="50" customFormat="1" ht="25.5" x14ac:dyDescent="0.25">
      <c r="A78" s="120" t="s">
        <v>3005</v>
      </c>
      <c r="B78" s="107" t="s">
        <v>3006</v>
      </c>
      <c r="C78" s="121" t="s">
        <v>3007</v>
      </c>
      <c r="D78" s="121">
        <v>450000</v>
      </c>
      <c r="E78" s="121">
        <v>450000</v>
      </c>
    </row>
    <row r="79" spans="1:5" s="50" customFormat="1" ht="25.5" x14ac:dyDescent="0.25">
      <c r="A79" s="120" t="s">
        <v>3008</v>
      </c>
      <c r="B79" s="107" t="s">
        <v>3009</v>
      </c>
      <c r="C79" s="121" t="s">
        <v>3010</v>
      </c>
      <c r="D79" s="121">
        <v>300000</v>
      </c>
      <c r="E79" s="121">
        <v>300000</v>
      </c>
    </row>
    <row r="80" spans="1:5" s="50" customFormat="1" ht="25.5" x14ac:dyDescent="0.25">
      <c r="A80" s="120" t="s">
        <v>3011</v>
      </c>
      <c r="B80" s="107" t="s">
        <v>1900</v>
      </c>
      <c r="C80" s="121" t="s">
        <v>3012</v>
      </c>
      <c r="D80" s="121">
        <v>300000</v>
      </c>
      <c r="E80" s="121">
        <v>300000</v>
      </c>
    </row>
    <row r="81" spans="1:5" s="50" customFormat="1" ht="25.5" x14ac:dyDescent="0.25">
      <c r="A81" s="120" t="s">
        <v>3013</v>
      </c>
      <c r="B81" s="107" t="s">
        <v>2998</v>
      </c>
      <c r="C81" s="121" t="s">
        <v>3014</v>
      </c>
      <c r="D81" s="121">
        <v>320000</v>
      </c>
      <c r="E81" s="121">
        <v>320000</v>
      </c>
    </row>
    <row r="82" spans="1:5" s="50" customFormat="1" x14ac:dyDescent="0.25">
      <c r="A82" s="120" t="s">
        <v>3015</v>
      </c>
      <c r="B82" s="107" t="s">
        <v>3016</v>
      </c>
      <c r="C82" s="121" t="s">
        <v>3017</v>
      </c>
      <c r="D82" s="121">
        <v>350000</v>
      </c>
      <c r="E82" s="121">
        <v>350000</v>
      </c>
    </row>
    <row r="83" spans="1:5" s="50" customFormat="1" ht="38.25" x14ac:dyDescent="0.25">
      <c r="A83" s="120" t="s">
        <v>3018</v>
      </c>
      <c r="B83" s="107" t="s">
        <v>3019</v>
      </c>
      <c r="C83" s="121" t="s">
        <v>3020</v>
      </c>
      <c r="D83" s="121">
        <v>1200000</v>
      </c>
      <c r="E83" s="121">
        <v>1200000</v>
      </c>
    </row>
    <row r="84" spans="1:5" s="50" customFormat="1" x14ac:dyDescent="0.25">
      <c r="A84" s="120" t="s">
        <v>3021</v>
      </c>
      <c r="B84" s="107" t="s">
        <v>3022</v>
      </c>
      <c r="C84" s="121" t="s">
        <v>3023</v>
      </c>
      <c r="D84" s="121">
        <v>250000</v>
      </c>
      <c r="E84" s="121">
        <v>250000</v>
      </c>
    </row>
    <row r="85" spans="1:5" s="50" customFormat="1" ht="38.25" x14ac:dyDescent="0.25">
      <c r="A85" s="120" t="s">
        <v>3024</v>
      </c>
      <c r="B85" s="107" t="s">
        <v>32</v>
      </c>
      <c r="C85" s="121" t="s">
        <v>3025</v>
      </c>
      <c r="D85" s="121">
        <v>1500000</v>
      </c>
      <c r="E85" s="121">
        <v>1500000</v>
      </c>
    </row>
    <row r="86" spans="1:5" s="50" customFormat="1" ht="25.5" x14ac:dyDescent="0.25">
      <c r="A86" s="120" t="s">
        <v>3026</v>
      </c>
      <c r="B86" s="107" t="s">
        <v>34</v>
      </c>
      <c r="C86" s="121" t="s">
        <v>3027</v>
      </c>
      <c r="D86" s="121">
        <v>300000</v>
      </c>
      <c r="E86" s="121">
        <v>300000</v>
      </c>
    </row>
    <row r="87" spans="1:5" s="50" customFormat="1" x14ac:dyDescent="0.25">
      <c r="A87" s="120" t="s">
        <v>3028</v>
      </c>
      <c r="B87" s="107" t="s">
        <v>3029</v>
      </c>
      <c r="C87" s="121" t="s">
        <v>3030</v>
      </c>
      <c r="D87" s="121">
        <v>500000</v>
      </c>
      <c r="E87" s="121">
        <v>500000</v>
      </c>
    </row>
    <row r="88" spans="1:5" s="50" customFormat="1" ht="25.5" x14ac:dyDescent="0.25">
      <c r="A88" s="120" t="s">
        <v>3031</v>
      </c>
      <c r="B88" s="107" t="s">
        <v>3032</v>
      </c>
      <c r="C88" s="121" t="s">
        <v>3033</v>
      </c>
      <c r="D88" s="121">
        <v>2420000</v>
      </c>
      <c r="E88" s="121">
        <v>2420000</v>
      </c>
    </row>
    <row r="89" spans="1:5" s="50" customFormat="1" ht="25.5" x14ac:dyDescent="0.25">
      <c r="A89" s="120" t="s">
        <v>3034</v>
      </c>
      <c r="B89" s="107" t="s">
        <v>3035</v>
      </c>
      <c r="C89" s="121" t="s">
        <v>3036</v>
      </c>
      <c r="D89" s="121">
        <v>2400000</v>
      </c>
      <c r="E89" s="121">
        <v>2400000</v>
      </c>
    </row>
    <row r="90" spans="1:5" s="50" customFormat="1" ht="25.5" x14ac:dyDescent="0.25">
      <c r="A90" s="120" t="s">
        <v>3037</v>
      </c>
      <c r="B90" s="107" t="s">
        <v>2934</v>
      </c>
      <c r="C90" s="121" t="s">
        <v>3038</v>
      </c>
      <c r="D90" s="121">
        <v>1300000</v>
      </c>
      <c r="E90" s="121">
        <v>1300000</v>
      </c>
    </row>
    <row r="91" spans="1:5" s="50" customFormat="1" ht="25.5" x14ac:dyDescent="0.25">
      <c r="A91" s="120" t="s">
        <v>3039</v>
      </c>
      <c r="B91" s="107" t="s">
        <v>2937</v>
      </c>
      <c r="C91" s="121" t="s">
        <v>3038</v>
      </c>
      <c r="D91" s="121">
        <v>100000</v>
      </c>
      <c r="E91" s="121">
        <v>100000</v>
      </c>
    </row>
    <row r="92" spans="1:5" s="50" customFormat="1" ht="25.5" x14ac:dyDescent="0.25">
      <c r="A92" s="120" t="s">
        <v>3040</v>
      </c>
      <c r="B92" s="107" t="s">
        <v>2890</v>
      </c>
      <c r="C92" s="121" t="s">
        <v>3041</v>
      </c>
      <c r="D92" s="121">
        <v>139500</v>
      </c>
      <c r="E92" s="121">
        <v>135537.1</v>
      </c>
    </row>
    <row r="93" spans="1:5" s="50" customFormat="1" ht="25.5" x14ac:dyDescent="0.25">
      <c r="A93" s="120" t="s">
        <v>3042</v>
      </c>
      <c r="B93" s="107" t="s">
        <v>3043</v>
      </c>
      <c r="C93" s="121" t="s">
        <v>3044</v>
      </c>
      <c r="D93" s="121">
        <v>269000</v>
      </c>
      <c r="E93" s="121">
        <v>269000</v>
      </c>
    </row>
    <row r="94" spans="1:5" s="50" customFormat="1" ht="25.5" x14ac:dyDescent="0.25">
      <c r="A94" s="120" t="s">
        <v>3045</v>
      </c>
      <c r="B94" s="107" t="s">
        <v>1879</v>
      </c>
      <c r="C94" s="121" t="s">
        <v>3046</v>
      </c>
      <c r="D94" s="121">
        <v>600000</v>
      </c>
      <c r="E94" s="121">
        <v>600000</v>
      </c>
    </row>
    <row r="95" spans="1:5" s="50" customFormat="1" x14ac:dyDescent="0.25">
      <c r="A95" s="120" t="s">
        <v>3047</v>
      </c>
      <c r="B95" s="107" t="s">
        <v>2952</v>
      </c>
      <c r="C95" s="121" t="s">
        <v>3048</v>
      </c>
      <c r="D95" s="121">
        <v>12000000</v>
      </c>
      <c r="E95" s="121">
        <v>12000000</v>
      </c>
    </row>
    <row r="96" spans="1:5" s="50" customFormat="1" ht="38.25" x14ac:dyDescent="0.25">
      <c r="A96" s="120" t="s">
        <v>3049</v>
      </c>
      <c r="B96" s="107" t="s">
        <v>3050</v>
      </c>
      <c r="C96" s="121" t="s">
        <v>3051</v>
      </c>
      <c r="D96" s="121">
        <v>250000</v>
      </c>
      <c r="E96" s="121">
        <v>250000</v>
      </c>
    </row>
    <row r="97" spans="1:5" s="50" customFormat="1" ht="25.5" x14ac:dyDescent="0.25">
      <c r="A97" s="120" t="s">
        <v>3052</v>
      </c>
      <c r="B97" s="107" t="s">
        <v>3053</v>
      </c>
      <c r="C97" s="121" t="s">
        <v>3054</v>
      </c>
      <c r="D97" s="121">
        <v>700000</v>
      </c>
      <c r="E97" s="121">
        <v>700000</v>
      </c>
    </row>
    <row r="98" spans="1:5" s="50" customFormat="1" ht="25.5" x14ac:dyDescent="0.25">
      <c r="A98" s="120" t="s">
        <v>3055</v>
      </c>
      <c r="B98" s="107" t="s">
        <v>3056</v>
      </c>
      <c r="C98" s="121" t="s">
        <v>3057</v>
      </c>
      <c r="D98" s="121">
        <v>100000</v>
      </c>
      <c r="E98" s="121">
        <v>100000</v>
      </c>
    </row>
    <row r="99" spans="1:5" s="50" customFormat="1" ht="25.5" x14ac:dyDescent="0.25">
      <c r="A99" s="120" t="s">
        <v>3058</v>
      </c>
      <c r="B99" s="107" t="s">
        <v>3059</v>
      </c>
      <c r="C99" s="121" t="s">
        <v>3060</v>
      </c>
      <c r="D99" s="121">
        <v>2702000</v>
      </c>
      <c r="E99" s="121">
        <v>2702000</v>
      </c>
    </row>
    <row r="100" spans="1:5" s="50" customFormat="1" ht="25.5" x14ac:dyDescent="0.25">
      <c r="A100" s="120" t="s">
        <v>3061</v>
      </c>
      <c r="B100" s="107" t="s">
        <v>31</v>
      </c>
      <c r="C100" s="121" t="s">
        <v>3062</v>
      </c>
      <c r="D100" s="121">
        <v>350000</v>
      </c>
      <c r="E100" s="121">
        <v>350000</v>
      </c>
    </row>
    <row r="101" spans="1:5" s="50" customFormat="1" ht="25.5" x14ac:dyDescent="0.25">
      <c r="A101" s="120" t="s">
        <v>3063</v>
      </c>
      <c r="B101" s="107" t="s">
        <v>146</v>
      </c>
      <c r="C101" s="121" t="s">
        <v>3064</v>
      </c>
      <c r="D101" s="121">
        <v>225000</v>
      </c>
      <c r="E101" s="121">
        <v>225000</v>
      </c>
    </row>
    <row r="102" spans="1:5" s="50" customFormat="1" x14ac:dyDescent="0.25">
      <c r="A102" s="120" t="s">
        <v>3065</v>
      </c>
      <c r="B102" s="107" t="s">
        <v>3066</v>
      </c>
      <c r="C102" s="121" t="s">
        <v>3067</v>
      </c>
      <c r="D102" s="121">
        <v>350000</v>
      </c>
      <c r="E102" s="121">
        <v>350000</v>
      </c>
    </row>
    <row r="103" spans="1:5" s="50" customFormat="1" ht="25.5" x14ac:dyDescent="0.25">
      <c r="A103" s="120" t="s">
        <v>3068</v>
      </c>
      <c r="B103" s="107" t="s">
        <v>3069</v>
      </c>
      <c r="C103" s="121" t="s">
        <v>3070</v>
      </c>
      <c r="D103" s="121">
        <v>50000</v>
      </c>
      <c r="E103" s="121">
        <v>50000</v>
      </c>
    </row>
    <row r="104" spans="1:5" s="50" customFormat="1" ht="25.5" x14ac:dyDescent="0.25">
      <c r="A104" s="120" t="s">
        <v>3071</v>
      </c>
      <c r="B104" s="107" t="s">
        <v>3072</v>
      </c>
      <c r="C104" s="121" t="s">
        <v>3073</v>
      </c>
      <c r="D104" s="121">
        <v>3623950</v>
      </c>
      <c r="E104" s="121">
        <v>3623950</v>
      </c>
    </row>
    <row r="105" spans="1:5" s="50" customFormat="1" ht="25.5" x14ac:dyDescent="0.25">
      <c r="A105" s="120" t="s">
        <v>3074</v>
      </c>
      <c r="B105" s="107" t="s">
        <v>3075</v>
      </c>
      <c r="C105" s="121" t="s">
        <v>3076</v>
      </c>
      <c r="D105" s="121">
        <v>2500000</v>
      </c>
      <c r="E105" s="121">
        <v>2500000</v>
      </c>
    </row>
    <row r="106" spans="1:5" s="50" customFormat="1" ht="25.5" x14ac:dyDescent="0.25">
      <c r="A106" s="120" t="s">
        <v>3077</v>
      </c>
      <c r="B106" s="107" t="s">
        <v>3078</v>
      </c>
      <c r="C106" s="121" t="s">
        <v>3079</v>
      </c>
      <c r="D106" s="121">
        <v>100000</v>
      </c>
      <c r="E106" s="121">
        <v>100000</v>
      </c>
    </row>
    <row r="107" spans="1:5" s="50" customFormat="1" ht="25.5" x14ac:dyDescent="0.25">
      <c r="A107" s="120" t="s">
        <v>3080</v>
      </c>
      <c r="B107" s="107" t="s">
        <v>2972</v>
      </c>
      <c r="C107" s="121" t="s">
        <v>3081</v>
      </c>
      <c r="D107" s="121">
        <f>1568400+129800</f>
        <v>1698200</v>
      </c>
      <c r="E107" s="121">
        <f>1410654.72+129800</f>
        <v>1540454.72</v>
      </c>
    </row>
    <row r="108" spans="1:5" s="50" customFormat="1" ht="38.25" x14ac:dyDescent="0.25">
      <c r="A108" s="120" t="s">
        <v>3082</v>
      </c>
      <c r="B108" s="107" t="s">
        <v>3083</v>
      </c>
      <c r="C108" s="121" t="s">
        <v>3084</v>
      </c>
      <c r="D108" s="121">
        <v>60000</v>
      </c>
      <c r="E108" s="121">
        <v>60000</v>
      </c>
    </row>
    <row r="109" spans="1:5" s="50" customFormat="1" ht="25.5" x14ac:dyDescent="0.25">
      <c r="A109" s="120" t="s">
        <v>3085</v>
      </c>
      <c r="B109" s="107" t="s">
        <v>234</v>
      </c>
      <c r="C109" s="121" t="s">
        <v>3086</v>
      </c>
      <c r="D109" s="121">
        <v>200000</v>
      </c>
      <c r="E109" s="121">
        <v>200000</v>
      </c>
    </row>
    <row r="110" spans="1:5" s="50" customFormat="1" ht="25.5" x14ac:dyDescent="0.25">
      <c r="A110" s="120" t="s">
        <v>3087</v>
      </c>
      <c r="B110" s="107" t="s">
        <v>3088</v>
      </c>
      <c r="C110" s="121" t="s">
        <v>3089</v>
      </c>
      <c r="D110" s="121">
        <v>100000</v>
      </c>
      <c r="E110" s="121">
        <v>100000</v>
      </c>
    </row>
    <row r="111" spans="1:5" s="50" customFormat="1" x14ac:dyDescent="0.25">
      <c r="A111" s="120" t="s">
        <v>3090</v>
      </c>
      <c r="B111" s="107" t="s">
        <v>2548</v>
      </c>
      <c r="C111" s="121" t="s">
        <v>3091</v>
      </c>
      <c r="D111" s="121">
        <v>250000</v>
      </c>
      <c r="E111" s="121">
        <v>250000</v>
      </c>
    </row>
    <row r="112" spans="1:5" s="50" customFormat="1" ht="25.5" x14ac:dyDescent="0.25">
      <c r="A112" s="120" t="s">
        <v>3092</v>
      </c>
      <c r="B112" s="107" t="s">
        <v>215</v>
      </c>
      <c r="C112" s="121" t="s">
        <v>3093</v>
      </c>
      <c r="D112" s="121">
        <v>270000</v>
      </c>
      <c r="E112" s="121">
        <v>270000</v>
      </c>
    </row>
    <row r="113" spans="1:5" s="50" customFormat="1" ht="25.5" x14ac:dyDescent="0.25">
      <c r="A113" s="120" t="s">
        <v>3094</v>
      </c>
      <c r="B113" s="107" t="s">
        <v>3095</v>
      </c>
      <c r="C113" s="121" t="s">
        <v>3096</v>
      </c>
      <c r="D113" s="121">
        <v>500000</v>
      </c>
      <c r="E113" s="121">
        <v>500000</v>
      </c>
    </row>
    <row r="114" spans="1:5" s="50" customFormat="1" ht="38.25" x14ac:dyDescent="0.25">
      <c r="A114" s="120" t="s">
        <v>3097</v>
      </c>
      <c r="B114" s="107" t="s">
        <v>3098</v>
      </c>
      <c r="C114" s="121" t="s">
        <v>3099</v>
      </c>
      <c r="D114" s="121">
        <v>350000</v>
      </c>
      <c r="E114" s="121">
        <v>350000</v>
      </c>
    </row>
    <row r="115" spans="1:5" s="50" customFormat="1" ht="25.5" x14ac:dyDescent="0.25">
      <c r="A115" s="120" t="s">
        <v>3100</v>
      </c>
      <c r="B115" s="107" t="s">
        <v>2972</v>
      </c>
      <c r="C115" s="121" t="s">
        <v>3101</v>
      </c>
      <c r="D115" s="121">
        <v>2800000</v>
      </c>
      <c r="E115" s="121">
        <v>2800000</v>
      </c>
    </row>
    <row r="116" spans="1:5" s="50" customFormat="1" x14ac:dyDescent="0.25">
      <c r="A116" s="120" t="s">
        <v>3102</v>
      </c>
      <c r="B116" s="107" t="s">
        <v>3103</v>
      </c>
      <c r="C116" s="121" t="s">
        <v>3104</v>
      </c>
      <c r="D116" s="121">
        <v>500000</v>
      </c>
      <c r="E116" s="121">
        <v>500000</v>
      </c>
    </row>
    <row r="117" spans="1:5" s="50" customFormat="1" ht="25.5" x14ac:dyDescent="0.25">
      <c r="A117" s="120" t="s">
        <v>3105</v>
      </c>
      <c r="B117" s="107" t="s">
        <v>3106</v>
      </c>
      <c r="C117" s="121" t="s">
        <v>3107</v>
      </c>
      <c r="D117" s="121">
        <v>500000</v>
      </c>
      <c r="E117" s="121">
        <v>500000</v>
      </c>
    </row>
    <row r="118" spans="1:5" s="50" customFormat="1" ht="25.5" x14ac:dyDescent="0.25">
      <c r="A118" s="120" t="s">
        <v>3108</v>
      </c>
      <c r="B118" s="107" t="s">
        <v>3109</v>
      </c>
      <c r="C118" s="121" t="s">
        <v>3110</v>
      </c>
      <c r="D118" s="121">
        <v>1479651</v>
      </c>
      <c r="E118" s="121">
        <v>1479651</v>
      </c>
    </row>
    <row r="119" spans="1:5" s="50" customFormat="1" ht="38.25" x14ac:dyDescent="0.25">
      <c r="A119" s="120" t="s">
        <v>3111</v>
      </c>
      <c r="B119" s="107" t="s">
        <v>3112</v>
      </c>
      <c r="C119" s="121" t="s">
        <v>3113</v>
      </c>
      <c r="D119" s="121">
        <v>60000</v>
      </c>
      <c r="E119" s="121">
        <v>60000</v>
      </c>
    </row>
    <row r="120" spans="1:5" s="50" customFormat="1" ht="25.5" x14ac:dyDescent="0.25">
      <c r="A120" s="120" t="s">
        <v>3114</v>
      </c>
      <c r="B120" s="107" t="s">
        <v>3115</v>
      </c>
      <c r="C120" s="121" t="s">
        <v>3116</v>
      </c>
      <c r="D120" s="121">
        <v>2000000</v>
      </c>
      <c r="E120" s="121">
        <v>2000000</v>
      </c>
    </row>
    <row r="121" spans="1:5" s="50" customFormat="1" ht="25.5" x14ac:dyDescent="0.25">
      <c r="A121" s="120" t="s">
        <v>3117</v>
      </c>
      <c r="B121" s="107" t="s">
        <v>277</v>
      </c>
      <c r="C121" s="121" t="s">
        <v>3118</v>
      </c>
      <c r="D121" s="121">
        <v>300000</v>
      </c>
      <c r="E121" s="121">
        <v>300000</v>
      </c>
    </row>
    <row r="122" spans="1:5" s="50" customFormat="1" x14ac:dyDescent="0.25">
      <c r="A122" s="120" t="s">
        <v>3119</v>
      </c>
      <c r="B122" s="107" t="s">
        <v>3120</v>
      </c>
      <c r="C122" s="121" t="s">
        <v>3121</v>
      </c>
      <c r="D122" s="121">
        <v>3000000</v>
      </c>
      <c r="E122" s="121">
        <v>3000000</v>
      </c>
    </row>
    <row r="123" spans="1:5" s="50" customFormat="1" ht="25.5" x14ac:dyDescent="0.25">
      <c r="A123" s="120" t="s">
        <v>3122</v>
      </c>
      <c r="B123" s="107" t="s">
        <v>3032</v>
      </c>
      <c r="C123" s="121" t="s">
        <v>3123</v>
      </c>
      <c r="D123" s="121">
        <f>4677542+522458</f>
        <v>5200000</v>
      </c>
      <c r="E123" s="121">
        <f>4677542+522458</f>
        <v>5200000</v>
      </c>
    </row>
    <row r="124" spans="1:5" s="50" customFormat="1" ht="38.25" x14ac:dyDescent="0.25">
      <c r="A124" s="120" t="s">
        <v>3124</v>
      </c>
      <c r="B124" s="107" t="s">
        <v>3125</v>
      </c>
      <c r="C124" s="121" t="s">
        <v>3126</v>
      </c>
      <c r="D124" s="121">
        <v>60000</v>
      </c>
      <c r="E124" s="121">
        <v>60000</v>
      </c>
    </row>
    <row r="125" spans="1:5" s="50" customFormat="1" ht="25.5" x14ac:dyDescent="0.25">
      <c r="A125" s="120" t="s">
        <v>3127</v>
      </c>
      <c r="B125" s="107" t="s">
        <v>3128</v>
      </c>
      <c r="C125" s="121" t="s">
        <v>3129</v>
      </c>
      <c r="D125" s="121">
        <v>229000</v>
      </c>
      <c r="E125" s="121">
        <v>229000</v>
      </c>
    </row>
    <row r="126" spans="1:5" s="50" customFormat="1" ht="25.5" x14ac:dyDescent="0.25">
      <c r="A126" s="120" t="s">
        <v>3130</v>
      </c>
      <c r="B126" s="107" t="s">
        <v>2058</v>
      </c>
      <c r="C126" s="121" t="s">
        <v>3131</v>
      </c>
      <c r="D126" s="121">
        <v>250000</v>
      </c>
      <c r="E126" s="121">
        <v>250000</v>
      </c>
    </row>
    <row r="127" spans="1:5" s="50" customFormat="1" ht="38.25" x14ac:dyDescent="0.25">
      <c r="A127" s="120" t="s">
        <v>3132</v>
      </c>
      <c r="B127" s="107" t="s">
        <v>3133</v>
      </c>
      <c r="C127" s="121" t="s">
        <v>3084</v>
      </c>
      <c r="D127" s="121">
        <v>60000</v>
      </c>
      <c r="E127" s="121">
        <v>60000</v>
      </c>
    </row>
    <row r="128" spans="1:5" s="50" customFormat="1" x14ac:dyDescent="0.25">
      <c r="A128" s="120" t="s">
        <v>3134</v>
      </c>
      <c r="B128" s="107" t="s">
        <v>3135</v>
      </c>
      <c r="C128" s="121" t="s">
        <v>3136</v>
      </c>
      <c r="D128" s="121">
        <v>3254000</v>
      </c>
      <c r="E128" s="121">
        <v>3254000</v>
      </c>
    </row>
    <row r="129" spans="1:5" s="50" customFormat="1" ht="25.5" x14ac:dyDescent="0.25">
      <c r="A129" s="120" t="s">
        <v>3137</v>
      </c>
      <c r="B129" s="107" t="s">
        <v>3109</v>
      </c>
      <c r="C129" s="121" t="s">
        <v>3138</v>
      </c>
      <c r="D129" s="121">
        <v>250000</v>
      </c>
      <c r="E129" s="121">
        <v>250000</v>
      </c>
    </row>
    <row r="130" spans="1:5" s="50" customFormat="1" x14ac:dyDescent="0.25">
      <c r="A130" s="120" t="s">
        <v>3139</v>
      </c>
      <c r="B130" s="107" t="s">
        <v>3140</v>
      </c>
      <c r="C130" s="121" t="s">
        <v>3141</v>
      </c>
      <c r="D130" s="121">
        <v>300000</v>
      </c>
      <c r="E130" s="121">
        <v>300000</v>
      </c>
    </row>
    <row r="131" spans="1:5" s="50" customFormat="1" ht="25.5" x14ac:dyDescent="0.25">
      <c r="A131" s="120" t="s">
        <v>3142</v>
      </c>
      <c r="B131" s="107" t="s">
        <v>3143</v>
      </c>
      <c r="C131" s="121" t="s">
        <v>3144</v>
      </c>
      <c r="D131" s="121">
        <v>1500000</v>
      </c>
      <c r="E131" s="121">
        <v>1500000</v>
      </c>
    </row>
    <row r="132" spans="1:5" s="50" customFormat="1" ht="25.5" x14ac:dyDescent="0.25">
      <c r="A132" s="120" t="s">
        <v>3145</v>
      </c>
      <c r="B132" s="107" t="s">
        <v>3146</v>
      </c>
      <c r="C132" s="121" t="s">
        <v>3147</v>
      </c>
      <c r="D132" s="121">
        <v>1000000</v>
      </c>
      <c r="E132" s="121">
        <v>1000000</v>
      </c>
    </row>
    <row r="133" spans="1:5" s="50" customFormat="1" ht="38.25" x14ac:dyDescent="0.25">
      <c r="A133" s="120" t="s">
        <v>3148</v>
      </c>
      <c r="B133" s="107" t="s">
        <v>2400</v>
      </c>
      <c r="C133" s="121" t="s">
        <v>3149</v>
      </c>
      <c r="D133" s="121">
        <v>1600000</v>
      </c>
      <c r="E133" s="121">
        <v>1600000</v>
      </c>
    </row>
    <row r="134" spans="1:5" s="50" customFormat="1" ht="25.5" x14ac:dyDescent="0.25">
      <c r="A134" s="120" t="s">
        <v>3150</v>
      </c>
      <c r="B134" s="107" t="s">
        <v>3151</v>
      </c>
      <c r="C134" s="121" t="s">
        <v>3152</v>
      </c>
      <c r="D134" s="121">
        <v>3000000</v>
      </c>
      <c r="E134" s="121">
        <v>3000000</v>
      </c>
    </row>
    <row r="135" spans="1:5" s="50" customFormat="1" x14ac:dyDescent="0.25">
      <c r="A135" s="120" t="s">
        <v>3153</v>
      </c>
      <c r="B135" s="107" t="s">
        <v>3154</v>
      </c>
      <c r="C135" s="121" t="s">
        <v>3155</v>
      </c>
      <c r="D135" s="121">
        <v>1500000</v>
      </c>
      <c r="E135" s="121">
        <v>1500000</v>
      </c>
    </row>
    <row r="136" spans="1:5" s="50" customFormat="1" ht="38.25" x14ac:dyDescent="0.25">
      <c r="A136" s="120" t="s">
        <v>3156</v>
      </c>
      <c r="B136" s="107" t="s">
        <v>3157</v>
      </c>
      <c r="C136" s="121" t="s">
        <v>3158</v>
      </c>
      <c r="D136" s="121">
        <v>250000</v>
      </c>
      <c r="E136" s="121">
        <v>250000</v>
      </c>
    </row>
    <row r="137" spans="1:5" s="50" customFormat="1" x14ac:dyDescent="0.25">
      <c r="A137" s="120" t="s">
        <v>3159</v>
      </c>
      <c r="B137" s="107" t="s">
        <v>3160</v>
      </c>
      <c r="C137" s="121" t="s">
        <v>3161</v>
      </c>
      <c r="D137" s="121">
        <v>500000</v>
      </c>
      <c r="E137" s="121">
        <v>500000</v>
      </c>
    </row>
    <row r="138" spans="1:5" s="50" customFormat="1" ht="25.5" x14ac:dyDescent="0.25">
      <c r="A138" s="120" t="s">
        <v>3162</v>
      </c>
      <c r="B138" s="107" t="s">
        <v>1900</v>
      </c>
      <c r="C138" s="121" t="s">
        <v>3163</v>
      </c>
      <c r="D138" s="121">
        <v>100000</v>
      </c>
      <c r="E138" s="121">
        <v>100000</v>
      </c>
    </row>
    <row r="139" spans="1:5" s="50" customFormat="1" ht="38.25" x14ac:dyDescent="0.25">
      <c r="A139" s="120" t="s">
        <v>3164</v>
      </c>
      <c r="B139" s="107" t="s">
        <v>3165</v>
      </c>
      <c r="C139" s="121" t="s">
        <v>3166</v>
      </c>
      <c r="D139" s="121">
        <v>60000</v>
      </c>
      <c r="E139" s="121">
        <v>60000</v>
      </c>
    </row>
    <row r="140" spans="1:5" s="50" customFormat="1" ht="25.5" x14ac:dyDescent="0.25">
      <c r="A140" s="120" t="s">
        <v>3167</v>
      </c>
      <c r="B140" s="107" t="s">
        <v>279</v>
      </c>
      <c r="C140" s="121" t="s">
        <v>3168</v>
      </c>
      <c r="D140" s="121">
        <v>1000000</v>
      </c>
      <c r="E140" s="121">
        <v>1000000</v>
      </c>
    </row>
    <row r="141" spans="1:5" s="50" customFormat="1" ht="25.5" x14ac:dyDescent="0.25">
      <c r="A141" s="120" t="s">
        <v>3169</v>
      </c>
      <c r="B141" s="107" t="s">
        <v>3170</v>
      </c>
      <c r="C141" s="121" t="s">
        <v>3171</v>
      </c>
      <c r="D141" s="121">
        <v>3000000</v>
      </c>
      <c r="E141" s="121">
        <v>3000000</v>
      </c>
    </row>
    <row r="142" spans="1:5" s="50" customFormat="1" ht="25.5" x14ac:dyDescent="0.25">
      <c r="A142" s="120" t="s">
        <v>3172</v>
      </c>
      <c r="B142" s="107" t="s">
        <v>3173</v>
      </c>
      <c r="C142" s="121" t="s">
        <v>3174</v>
      </c>
      <c r="D142" s="121">
        <v>600000</v>
      </c>
      <c r="E142" s="121">
        <v>600000</v>
      </c>
    </row>
    <row r="143" spans="1:5" s="50" customFormat="1" ht="25.5" x14ac:dyDescent="0.25">
      <c r="A143" s="120" t="s">
        <v>3175</v>
      </c>
      <c r="B143" s="107" t="s">
        <v>3176</v>
      </c>
      <c r="C143" s="121" t="s">
        <v>3177</v>
      </c>
      <c r="D143" s="121">
        <v>800000</v>
      </c>
      <c r="E143" s="121">
        <v>800000</v>
      </c>
    </row>
    <row r="144" spans="1:5" s="50" customFormat="1" x14ac:dyDescent="0.25">
      <c r="A144" s="120" t="s">
        <v>3178</v>
      </c>
      <c r="B144" s="107" t="s">
        <v>3179</v>
      </c>
      <c r="C144" s="121" t="s">
        <v>3180</v>
      </c>
      <c r="D144" s="121">
        <v>4000000</v>
      </c>
      <c r="E144" s="121">
        <v>4000000</v>
      </c>
    </row>
    <row r="145" spans="1:5" s="50" customFormat="1" x14ac:dyDescent="0.25">
      <c r="A145" s="120" t="s">
        <v>3181</v>
      </c>
      <c r="B145" s="107" t="s">
        <v>3182</v>
      </c>
      <c r="C145" s="121" t="s">
        <v>3183</v>
      </c>
      <c r="D145" s="121">
        <v>500000</v>
      </c>
      <c r="E145" s="121">
        <v>500000</v>
      </c>
    </row>
    <row r="146" spans="1:5" s="50" customFormat="1" ht="25.5" x14ac:dyDescent="0.25">
      <c r="A146" s="120" t="s">
        <v>3184</v>
      </c>
      <c r="B146" s="107" t="s">
        <v>3185</v>
      </c>
      <c r="C146" s="121" t="s">
        <v>3186</v>
      </c>
      <c r="D146" s="121">
        <v>4000000</v>
      </c>
      <c r="E146" s="121">
        <v>4000000</v>
      </c>
    </row>
    <row r="147" spans="1:5" s="50" customFormat="1" x14ac:dyDescent="0.25">
      <c r="A147" s="120" t="s">
        <v>3187</v>
      </c>
      <c r="B147" s="107" t="s">
        <v>3188</v>
      </c>
      <c r="C147" s="121" t="s">
        <v>3189</v>
      </c>
      <c r="D147" s="121">
        <v>900000</v>
      </c>
      <c r="E147" s="121">
        <v>0</v>
      </c>
    </row>
    <row r="148" spans="1:5" s="50" customFormat="1" x14ac:dyDescent="0.25">
      <c r="A148" s="120" t="s">
        <v>3190</v>
      </c>
      <c r="B148" s="107" t="s">
        <v>3191</v>
      </c>
      <c r="C148" s="121" t="s">
        <v>3192</v>
      </c>
      <c r="D148" s="121">
        <v>250000</v>
      </c>
      <c r="E148" s="121">
        <v>250000</v>
      </c>
    </row>
    <row r="149" spans="1:5" s="50" customFormat="1" ht="25.5" x14ac:dyDescent="0.25">
      <c r="A149" s="120" t="s">
        <v>3193</v>
      </c>
      <c r="B149" s="107" t="s">
        <v>1807</v>
      </c>
      <c r="C149" s="121" t="s">
        <v>3194</v>
      </c>
      <c r="D149" s="121">
        <v>510000</v>
      </c>
      <c r="E149" s="121">
        <v>510000</v>
      </c>
    </row>
    <row r="150" spans="1:5" s="50" customFormat="1" ht="38.25" x14ac:dyDescent="0.25">
      <c r="A150" s="120" t="s">
        <v>3195</v>
      </c>
      <c r="B150" s="107" t="s">
        <v>3196</v>
      </c>
      <c r="C150" s="121" t="s">
        <v>3197</v>
      </c>
      <c r="D150" s="121">
        <v>3500000</v>
      </c>
      <c r="E150" s="121">
        <v>3500000</v>
      </c>
    </row>
    <row r="151" spans="1:5" s="50" customFormat="1" ht="25.5" x14ac:dyDescent="0.25">
      <c r="A151" s="120" t="s">
        <v>3198</v>
      </c>
      <c r="B151" s="107" t="s">
        <v>1876</v>
      </c>
      <c r="C151" s="121" t="s">
        <v>3199</v>
      </c>
      <c r="D151" s="121">
        <v>2200000</v>
      </c>
      <c r="E151" s="121">
        <v>2200000</v>
      </c>
    </row>
    <row r="152" spans="1:5" s="50" customFormat="1" ht="25.5" x14ac:dyDescent="0.25">
      <c r="A152" s="120" t="s">
        <v>3200</v>
      </c>
      <c r="B152" s="107" t="s">
        <v>3188</v>
      </c>
      <c r="C152" s="121" t="s">
        <v>3201</v>
      </c>
      <c r="D152" s="121">
        <v>358765</v>
      </c>
      <c r="E152" s="121">
        <v>358765</v>
      </c>
    </row>
    <row r="153" spans="1:5" s="50" customFormat="1" ht="25.5" x14ac:dyDescent="0.25">
      <c r="A153" s="120" t="s">
        <v>3202</v>
      </c>
      <c r="B153" s="107" t="s">
        <v>3203</v>
      </c>
      <c r="C153" s="121" t="s">
        <v>3204</v>
      </c>
      <c r="D153" s="121">
        <v>434000</v>
      </c>
      <c r="E153" s="121">
        <v>434000</v>
      </c>
    </row>
    <row r="154" spans="1:5" s="50" customFormat="1" ht="25.5" x14ac:dyDescent="0.25">
      <c r="A154" s="120" t="s">
        <v>3205</v>
      </c>
      <c r="B154" s="107" t="s">
        <v>3206</v>
      </c>
      <c r="C154" s="121" t="s">
        <v>3207</v>
      </c>
      <c r="D154" s="121">
        <v>350000</v>
      </c>
      <c r="E154" s="121">
        <v>350000</v>
      </c>
    </row>
    <row r="155" spans="1:5" s="50" customFormat="1" ht="38.25" x14ac:dyDescent="0.25">
      <c r="A155" s="120" t="s">
        <v>3208</v>
      </c>
      <c r="B155" s="107" t="s">
        <v>156</v>
      </c>
      <c r="C155" s="121" t="s">
        <v>3209</v>
      </c>
      <c r="D155" s="121">
        <v>200000</v>
      </c>
      <c r="E155" s="121">
        <v>200000</v>
      </c>
    </row>
    <row r="156" spans="1:5" s="50" customFormat="1" ht="25.5" x14ac:dyDescent="0.25">
      <c r="A156" s="120" t="s">
        <v>3210</v>
      </c>
      <c r="B156" s="107" t="s">
        <v>3211</v>
      </c>
      <c r="C156" s="121" t="s">
        <v>3212</v>
      </c>
      <c r="D156" s="121">
        <v>2000000</v>
      </c>
      <c r="E156" s="121">
        <v>2000000</v>
      </c>
    </row>
    <row r="157" spans="1:5" s="50" customFormat="1" ht="38.25" x14ac:dyDescent="0.25">
      <c r="A157" s="120" t="s">
        <v>3213</v>
      </c>
      <c r="B157" s="107" t="s">
        <v>3214</v>
      </c>
      <c r="C157" s="121" t="s">
        <v>3215</v>
      </c>
      <c r="D157" s="121">
        <v>230000</v>
      </c>
      <c r="E157" s="121">
        <v>230000</v>
      </c>
    </row>
    <row r="158" spans="1:5" s="50" customFormat="1" ht="51" x14ac:dyDescent="0.25">
      <c r="A158" s="120" t="s">
        <v>3216</v>
      </c>
      <c r="B158" s="107" t="s">
        <v>3217</v>
      </c>
      <c r="C158" s="121" t="s">
        <v>3218</v>
      </c>
      <c r="D158" s="121">
        <v>200000</v>
      </c>
      <c r="E158" s="121">
        <v>200000</v>
      </c>
    </row>
    <row r="159" spans="1:5" s="50" customFormat="1" ht="38.25" x14ac:dyDescent="0.25">
      <c r="A159" s="120" t="s">
        <v>3219</v>
      </c>
      <c r="B159" s="107" t="s">
        <v>3220</v>
      </c>
      <c r="C159" s="121" t="s">
        <v>3221</v>
      </c>
      <c r="D159" s="121">
        <v>500000</v>
      </c>
      <c r="E159" s="121">
        <v>500000</v>
      </c>
    </row>
    <row r="160" spans="1:5" s="50" customFormat="1" ht="25.5" x14ac:dyDescent="0.25">
      <c r="A160" s="120" t="s">
        <v>3222</v>
      </c>
      <c r="B160" s="107" t="s">
        <v>3223</v>
      </c>
      <c r="C160" s="121" t="s">
        <v>3224</v>
      </c>
      <c r="D160" s="121">
        <v>300000</v>
      </c>
      <c r="E160" s="121">
        <v>300000</v>
      </c>
    </row>
    <row r="161" spans="1:5" s="50" customFormat="1" ht="25.5" x14ac:dyDescent="0.25">
      <c r="A161" s="120" t="s">
        <v>3225</v>
      </c>
      <c r="B161" s="107" t="s">
        <v>3226</v>
      </c>
      <c r="C161" s="121" t="s">
        <v>3227</v>
      </c>
      <c r="D161" s="121">
        <v>360000</v>
      </c>
      <c r="E161" s="121">
        <v>360000</v>
      </c>
    </row>
    <row r="162" spans="1:5" s="50" customFormat="1" ht="25.5" x14ac:dyDescent="0.25">
      <c r="A162" s="120" t="s">
        <v>3228</v>
      </c>
      <c r="B162" s="107" t="s">
        <v>3229</v>
      </c>
      <c r="C162" s="121" t="s">
        <v>3230</v>
      </c>
      <c r="D162" s="121">
        <v>500000</v>
      </c>
      <c r="E162" s="121">
        <v>500000</v>
      </c>
    </row>
    <row r="163" spans="1:5" s="50" customFormat="1" ht="38.25" x14ac:dyDescent="0.25">
      <c r="A163" s="120" t="s">
        <v>3231</v>
      </c>
      <c r="B163" s="107" t="s">
        <v>2017</v>
      </c>
      <c r="C163" s="121" t="s">
        <v>3232</v>
      </c>
      <c r="D163" s="121">
        <v>200000</v>
      </c>
      <c r="E163" s="121">
        <v>200000</v>
      </c>
    </row>
    <row r="164" spans="1:5" s="50" customFormat="1" ht="38.25" x14ac:dyDescent="0.25">
      <c r="A164" s="120" t="s">
        <v>3233</v>
      </c>
      <c r="B164" s="107" t="s">
        <v>2592</v>
      </c>
      <c r="C164" s="121" t="s">
        <v>3234</v>
      </c>
      <c r="D164" s="121">
        <v>5000000</v>
      </c>
      <c r="E164" s="121">
        <v>5000000</v>
      </c>
    </row>
    <row r="165" spans="1:5" s="50" customFormat="1" ht="25.5" x14ac:dyDescent="0.25">
      <c r="A165" s="120" t="s">
        <v>3235</v>
      </c>
      <c r="B165" s="107" t="s">
        <v>3236</v>
      </c>
      <c r="C165" s="121" t="s">
        <v>3237</v>
      </c>
      <c r="D165" s="121">
        <v>1000000</v>
      </c>
      <c r="E165" s="121">
        <v>1000000</v>
      </c>
    </row>
    <row r="166" spans="1:5" s="50" customFormat="1" ht="25.5" x14ac:dyDescent="0.25">
      <c r="A166" s="120" t="s">
        <v>3238</v>
      </c>
      <c r="B166" s="107" t="s">
        <v>2837</v>
      </c>
      <c r="C166" s="121" t="s">
        <v>3239</v>
      </c>
      <c r="D166" s="121">
        <v>1000000</v>
      </c>
      <c r="E166" s="121">
        <v>1000000</v>
      </c>
    </row>
    <row r="167" spans="1:5" s="50" customFormat="1" ht="25.5" x14ac:dyDescent="0.25">
      <c r="A167" s="120" t="s">
        <v>3240</v>
      </c>
      <c r="B167" s="107" t="s">
        <v>2837</v>
      </c>
      <c r="C167" s="121" t="s">
        <v>3241</v>
      </c>
      <c r="D167" s="121">
        <v>1000000</v>
      </c>
      <c r="E167" s="121">
        <v>1000000</v>
      </c>
    </row>
    <row r="168" spans="1:5" s="50" customFormat="1" ht="38.25" x14ac:dyDescent="0.25">
      <c r="A168" s="120" t="s">
        <v>3242</v>
      </c>
      <c r="B168" s="107" t="s">
        <v>3243</v>
      </c>
      <c r="C168" s="121" t="s">
        <v>3244</v>
      </c>
      <c r="D168" s="121">
        <v>880000</v>
      </c>
      <c r="E168" s="121">
        <v>880000</v>
      </c>
    </row>
    <row r="169" spans="1:5" s="50" customFormat="1" x14ac:dyDescent="0.25">
      <c r="A169" s="120" t="s">
        <v>3245</v>
      </c>
      <c r="B169" s="107" t="s">
        <v>3246</v>
      </c>
      <c r="C169" s="121" t="s">
        <v>3247</v>
      </c>
      <c r="D169" s="121">
        <v>4000000</v>
      </c>
      <c r="E169" s="121">
        <v>4000000</v>
      </c>
    </row>
    <row r="170" spans="1:5" s="50" customFormat="1" ht="25.5" x14ac:dyDescent="0.25">
      <c r="A170" s="120" t="s">
        <v>3248</v>
      </c>
      <c r="B170" s="107" t="s">
        <v>3249</v>
      </c>
      <c r="C170" s="121" t="s">
        <v>3250</v>
      </c>
      <c r="D170" s="121">
        <v>200000</v>
      </c>
      <c r="E170" s="121">
        <v>200000</v>
      </c>
    </row>
    <row r="171" spans="1:5" s="50" customFormat="1" ht="25.5" x14ac:dyDescent="0.25">
      <c r="A171" s="120" t="s">
        <v>3251</v>
      </c>
      <c r="B171" s="107" t="s">
        <v>1852</v>
      </c>
      <c r="C171" s="121" t="s">
        <v>3252</v>
      </c>
      <c r="D171" s="121">
        <v>800000</v>
      </c>
      <c r="E171" s="121">
        <v>800000</v>
      </c>
    </row>
    <row r="172" spans="1:5" s="50" customFormat="1" x14ac:dyDescent="0.25">
      <c r="A172" s="120" t="s">
        <v>3253</v>
      </c>
      <c r="B172" s="107" t="s">
        <v>3254</v>
      </c>
      <c r="C172" s="121" t="s">
        <v>3255</v>
      </c>
      <c r="D172" s="121">
        <v>250000</v>
      </c>
      <c r="E172" s="121">
        <v>250000</v>
      </c>
    </row>
    <row r="173" spans="1:5" s="50" customFormat="1" ht="25.5" x14ac:dyDescent="0.25">
      <c r="A173" s="120" t="s">
        <v>3256</v>
      </c>
      <c r="B173" s="107" t="s">
        <v>1882</v>
      </c>
      <c r="C173" s="121" t="s">
        <v>3257</v>
      </c>
      <c r="D173" s="121">
        <v>300000</v>
      </c>
      <c r="E173" s="121">
        <v>300000</v>
      </c>
    </row>
    <row r="174" spans="1:5" s="50" customFormat="1" ht="25.5" x14ac:dyDescent="0.25">
      <c r="A174" s="120" t="s">
        <v>3258</v>
      </c>
      <c r="B174" s="107" t="s">
        <v>308</v>
      </c>
      <c r="C174" s="121" t="s">
        <v>3259</v>
      </c>
      <c r="D174" s="121">
        <v>3500000</v>
      </c>
      <c r="E174" s="121">
        <v>3500000</v>
      </c>
    </row>
    <row r="175" spans="1:5" s="50" customFormat="1" ht="38.25" x14ac:dyDescent="0.25">
      <c r="A175" s="120" t="s">
        <v>3260</v>
      </c>
      <c r="B175" s="107" t="s">
        <v>3261</v>
      </c>
      <c r="C175" s="121" t="s">
        <v>3262</v>
      </c>
      <c r="D175" s="121">
        <v>1500000</v>
      </c>
      <c r="E175" s="121">
        <v>1500000</v>
      </c>
    </row>
    <row r="176" spans="1:5" s="50" customFormat="1" ht="25.5" x14ac:dyDescent="0.25">
      <c r="A176" s="120" t="s">
        <v>3263</v>
      </c>
      <c r="B176" s="107" t="s">
        <v>3264</v>
      </c>
      <c r="C176" s="121" t="s">
        <v>3265</v>
      </c>
      <c r="D176" s="121">
        <v>1200000</v>
      </c>
      <c r="E176" s="121">
        <v>1200000</v>
      </c>
    </row>
  </sheetData>
  <mergeCells count="3">
    <mergeCell ref="A1:C1"/>
    <mergeCell ref="A3:E3"/>
    <mergeCell ref="A4:E4"/>
  </mergeCells>
  <printOptions horizontalCentered="1"/>
  <pageMargins left="0.19685039370078741" right="0.19685039370078741" top="0.78740157480314965" bottom="0.78740157480314965" header="0.31496062992125984" footer="0.31496062992125984"/>
  <pageSetup paperSize="9" scale="95" firstPageNumber="37" orientation="portrait" useFirstPageNumber="1" r:id="rId1"/>
  <headerFooter>
    <oddFooter>&amp;C&amp;P&amp;RTab. č. 10 Krajské dotační programy kap. 48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A4201-FD65-4C0E-9221-9ECEA70EAFBE}">
  <sheetPr>
    <pageSetUpPr fitToPage="1"/>
  </sheetPr>
  <dimension ref="A1:F88"/>
  <sheetViews>
    <sheetView tabSelected="1" topLeftCell="A13" workbookViewId="0">
      <selection activeCell="A28" sqref="A28:E28"/>
    </sheetView>
  </sheetViews>
  <sheetFormatPr defaultColWidth="9.140625" defaultRowHeight="15" x14ac:dyDescent="0.25"/>
  <cols>
    <col min="1" max="1" width="8.28515625" style="12" customWidth="1"/>
    <col min="2" max="2" width="15.7109375" style="12" customWidth="1"/>
    <col min="3" max="3" width="27.28515625" style="13" customWidth="1"/>
    <col min="4" max="4" width="17.85546875" style="14" customWidth="1"/>
    <col min="5" max="5" width="17.85546875" style="15" customWidth="1"/>
    <col min="6" max="6" width="12.28515625" style="7" bestFit="1" customWidth="1"/>
    <col min="7" max="251" width="9.140625" style="7"/>
    <col min="252" max="252" width="8.28515625" style="7" customWidth="1"/>
    <col min="253" max="253" width="11.7109375" style="7" customWidth="1"/>
    <col min="254" max="254" width="17.28515625" style="7" customWidth="1"/>
    <col min="255" max="255" width="10.42578125" style="7" customWidth="1"/>
    <col min="256" max="256" width="7.7109375" style="7" bestFit="1" customWidth="1"/>
    <col min="257" max="257" width="8.28515625" style="7" customWidth="1"/>
    <col min="258" max="258" width="5.42578125" style="7" customWidth="1"/>
    <col min="259" max="259" width="5" style="7" customWidth="1"/>
    <col min="260" max="260" width="9.28515625" style="7" customWidth="1"/>
    <col min="261" max="261" width="17.42578125" style="7" customWidth="1"/>
    <col min="262" max="507" width="9.140625" style="7"/>
    <col min="508" max="508" width="8.28515625" style="7" customWidth="1"/>
    <col min="509" max="509" width="11.7109375" style="7" customWidth="1"/>
    <col min="510" max="510" width="17.28515625" style="7" customWidth="1"/>
    <col min="511" max="511" width="10.42578125" style="7" customWidth="1"/>
    <col min="512" max="512" width="7.7109375" style="7" bestFit="1" customWidth="1"/>
    <col min="513" max="513" width="8.28515625" style="7" customWidth="1"/>
    <col min="514" max="514" width="5.42578125" style="7" customWidth="1"/>
    <col min="515" max="515" width="5" style="7" customWidth="1"/>
    <col min="516" max="516" width="9.28515625" style="7" customWidth="1"/>
    <col min="517" max="517" width="17.42578125" style="7" customWidth="1"/>
    <col min="518" max="763" width="9.140625" style="7"/>
    <col min="764" max="764" width="8.28515625" style="7" customWidth="1"/>
    <col min="765" max="765" width="11.7109375" style="7" customWidth="1"/>
    <col min="766" max="766" width="17.28515625" style="7" customWidth="1"/>
    <col min="767" max="767" width="10.42578125" style="7" customWidth="1"/>
    <col min="768" max="768" width="7.7109375" style="7" bestFit="1" customWidth="1"/>
    <col min="769" max="769" width="8.28515625" style="7" customWidth="1"/>
    <col min="770" max="770" width="5.42578125" style="7" customWidth="1"/>
    <col min="771" max="771" width="5" style="7" customWidth="1"/>
    <col min="772" max="772" width="9.28515625" style="7" customWidth="1"/>
    <col min="773" max="773" width="17.42578125" style="7" customWidth="1"/>
    <col min="774" max="1019" width="9.140625" style="7"/>
    <col min="1020" max="1020" width="8.28515625" style="7" customWidth="1"/>
    <col min="1021" max="1021" width="11.7109375" style="7" customWidth="1"/>
    <col min="1022" max="1022" width="17.28515625" style="7" customWidth="1"/>
    <col min="1023" max="1023" width="10.42578125" style="7" customWidth="1"/>
    <col min="1024" max="1024" width="7.7109375" style="7" bestFit="1" customWidth="1"/>
    <col min="1025" max="1025" width="8.28515625" style="7" customWidth="1"/>
    <col min="1026" max="1026" width="5.42578125" style="7" customWidth="1"/>
    <col min="1027" max="1027" width="5" style="7" customWidth="1"/>
    <col min="1028" max="1028" width="9.28515625" style="7" customWidth="1"/>
    <col min="1029" max="1029" width="17.42578125" style="7" customWidth="1"/>
    <col min="1030" max="1275" width="9.140625" style="7"/>
    <col min="1276" max="1276" width="8.28515625" style="7" customWidth="1"/>
    <col min="1277" max="1277" width="11.7109375" style="7" customWidth="1"/>
    <col min="1278" max="1278" width="17.28515625" style="7" customWidth="1"/>
    <col min="1279" max="1279" width="10.42578125" style="7" customWidth="1"/>
    <col min="1280" max="1280" width="7.7109375" style="7" bestFit="1" customWidth="1"/>
    <col min="1281" max="1281" width="8.28515625" style="7" customWidth="1"/>
    <col min="1282" max="1282" width="5.42578125" style="7" customWidth="1"/>
    <col min="1283" max="1283" width="5" style="7" customWidth="1"/>
    <col min="1284" max="1284" width="9.28515625" style="7" customWidth="1"/>
    <col min="1285" max="1285" width="17.42578125" style="7" customWidth="1"/>
    <col min="1286" max="1531" width="9.140625" style="7"/>
    <col min="1532" max="1532" width="8.28515625" style="7" customWidth="1"/>
    <col min="1533" max="1533" width="11.7109375" style="7" customWidth="1"/>
    <col min="1534" max="1534" width="17.28515625" style="7" customWidth="1"/>
    <col min="1535" max="1535" width="10.42578125" style="7" customWidth="1"/>
    <col min="1536" max="1536" width="7.7109375" style="7" bestFit="1" customWidth="1"/>
    <col min="1537" max="1537" width="8.28515625" style="7" customWidth="1"/>
    <col min="1538" max="1538" width="5.42578125" style="7" customWidth="1"/>
    <col min="1539" max="1539" width="5" style="7" customWidth="1"/>
    <col min="1540" max="1540" width="9.28515625" style="7" customWidth="1"/>
    <col min="1541" max="1541" width="17.42578125" style="7" customWidth="1"/>
    <col min="1542" max="1787" width="9.140625" style="7"/>
    <col min="1788" max="1788" width="8.28515625" style="7" customWidth="1"/>
    <col min="1789" max="1789" width="11.7109375" style="7" customWidth="1"/>
    <col min="1790" max="1790" width="17.28515625" style="7" customWidth="1"/>
    <col min="1791" max="1791" width="10.42578125" style="7" customWidth="1"/>
    <col min="1792" max="1792" width="7.7109375" style="7" bestFit="1" customWidth="1"/>
    <col min="1793" max="1793" width="8.28515625" style="7" customWidth="1"/>
    <col min="1794" max="1794" width="5.42578125" style="7" customWidth="1"/>
    <col min="1795" max="1795" width="5" style="7" customWidth="1"/>
    <col min="1796" max="1796" width="9.28515625" style="7" customWidth="1"/>
    <col min="1797" max="1797" width="17.42578125" style="7" customWidth="1"/>
    <col min="1798" max="2043" width="9.140625" style="7"/>
    <col min="2044" max="2044" width="8.28515625" style="7" customWidth="1"/>
    <col min="2045" max="2045" width="11.7109375" style="7" customWidth="1"/>
    <col min="2046" max="2046" width="17.28515625" style="7" customWidth="1"/>
    <col min="2047" max="2047" width="10.42578125" style="7" customWidth="1"/>
    <col min="2048" max="2048" width="7.7109375" style="7" bestFit="1" customWidth="1"/>
    <col min="2049" max="2049" width="8.28515625" style="7" customWidth="1"/>
    <col min="2050" max="2050" width="5.42578125" style="7" customWidth="1"/>
    <col min="2051" max="2051" width="5" style="7" customWidth="1"/>
    <col min="2052" max="2052" width="9.28515625" style="7" customWidth="1"/>
    <col min="2053" max="2053" width="17.42578125" style="7" customWidth="1"/>
    <col min="2054" max="2299" width="9.140625" style="7"/>
    <col min="2300" max="2300" width="8.28515625" style="7" customWidth="1"/>
    <col min="2301" max="2301" width="11.7109375" style="7" customWidth="1"/>
    <col min="2302" max="2302" width="17.28515625" style="7" customWidth="1"/>
    <col min="2303" max="2303" width="10.42578125" style="7" customWidth="1"/>
    <col min="2304" max="2304" width="7.7109375" style="7" bestFit="1" customWidth="1"/>
    <col min="2305" max="2305" width="8.28515625" style="7" customWidth="1"/>
    <col min="2306" max="2306" width="5.42578125" style="7" customWidth="1"/>
    <col min="2307" max="2307" width="5" style="7" customWidth="1"/>
    <col min="2308" max="2308" width="9.28515625" style="7" customWidth="1"/>
    <col min="2309" max="2309" width="17.42578125" style="7" customWidth="1"/>
    <col min="2310" max="2555" width="9.140625" style="7"/>
    <col min="2556" max="2556" width="8.28515625" style="7" customWidth="1"/>
    <col min="2557" max="2557" width="11.7109375" style="7" customWidth="1"/>
    <col min="2558" max="2558" width="17.28515625" style="7" customWidth="1"/>
    <col min="2559" max="2559" width="10.42578125" style="7" customWidth="1"/>
    <col min="2560" max="2560" width="7.7109375" style="7" bestFit="1" customWidth="1"/>
    <col min="2561" max="2561" width="8.28515625" style="7" customWidth="1"/>
    <col min="2562" max="2562" width="5.42578125" style="7" customWidth="1"/>
    <col min="2563" max="2563" width="5" style="7" customWidth="1"/>
    <col min="2564" max="2564" width="9.28515625" style="7" customWidth="1"/>
    <col min="2565" max="2565" width="17.42578125" style="7" customWidth="1"/>
    <col min="2566" max="2811" width="9.140625" style="7"/>
    <col min="2812" max="2812" width="8.28515625" style="7" customWidth="1"/>
    <col min="2813" max="2813" width="11.7109375" style="7" customWidth="1"/>
    <col min="2814" max="2814" width="17.28515625" style="7" customWidth="1"/>
    <col min="2815" max="2815" width="10.42578125" style="7" customWidth="1"/>
    <col min="2816" max="2816" width="7.7109375" style="7" bestFit="1" customWidth="1"/>
    <col min="2817" max="2817" width="8.28515625" style="7" customWidth="1"/>
    <col min="2818" max="2818" width="5.42578125" style="7" customWidth="1"/>
    <col min="2819" max="2819" width="5" style="7" customWidth="1"/>
    <col min="2820" max="2820" width="9.28515625" style="7" customWidth="1"/>
    <col min="2821" max="2821" width="17.42578125" style="7" customWidth="1"/>
    <col min="2822" max="3067" width="9.140625" style="7"/>
    <col min="3068" max="3068" width="8.28515625" style="7" customWidth="1"/>
    <col min="3069" max="3069" width="11.7109375" style="7" customWidth="1"/>
    <col min="3070" max="3070" width="17.28515625" style="7" customWidth="1"/>
    <col min="3071" max="3071" width="10.42578125" style="7" customWidth="1"/>
    <col min="3072" max="3072" width="7.7109375" style="7" bestFit="1" customWidth="1"/>
    <col min="3073" max="3073" width="8.28515625" style="7" customWidth="1"/>
    <col min="3074" max="3074" width="5.42578125" style="7" customWidth="1"/>
    <col min="3075" max="3075" width="5" style="7" customWidth="1"/>
    <col min="3076" max="3076" width="9.28515625" style="7" customWidth="1"/>
    <col min="3077" max="3077" width="17.42578125" style="7" customWidth="1"/>
    <col min="3078" max="3323" width="9.140625" style="7"/>
    <col min="3324" max="3324" width="8.28515625" style="7" customWidth="1"/>
    <col min="3325" max="3325" width="11.7109375" style="7" customWidth="1"/>
    <col min="3326" max="3326" width="17.28515625" style="7" customWidth="1"/>
    <col min="3327" max="3327" width="10.42578125" style="7" customWidth="1"/>
    <col min="3328" max="3328" width="7.7109375" style="7" bestFit="1" customWidth="1"/>
    <col min="3329" max="3329" width="8.28515625" style="7" customWidth="1"/>
    <col min="3330" max="3330" width="5.42578125" style="7" customWidth="1"/>
    <col min="3331" max="3331" width="5" style="7" customWidth="1"/>
    <col min="3332" max="3332" width="9.28515625" style="7" customWidth="1"/>
    <col min="3333" max="3333" width="17.42578125" style="7" customWidth="1"/>
    <col min="3334" max="3579" width="9.140625" style="7"/>
    <col min="3580" max="3580" width="8.28515625" style="7" customWidth="1"/>
    <col min="3581" max="3581" width="11.7109375" style="7" customWidth="1"/>
    <col min="3582" max="3582" width="17.28515625" style="7" customWidth="1"/>
    <col min="3583" max="3583" width="10.42578125" style="7" customWidth="1"/>
    <col min="3584" max="3584" width="7.7109375" style="7" bestFit="1" customWidth="1"/>
    <col min="3585" max="3585" width="8.28515625" style="7" customWidth="1"/>
    <col min="3586" max="3586" width="5.42578125" style="7" customWidth="1"/>
    <col min="3587" max="3587" width="5" style="7" customWidth="1"/>
    <col min="3588" max="3588" width="9.28515625" style="7" customWidth="1"/>
    <col min="3589" max="3589" width="17.42578125" style="7" customWidth="1"/>
    <col min="3590" max="3835" width="9.140625" style="7"/>
    <col min="3836" max="3836" width="8.28515625" style="7" customWidth="1"/>
    <col min="3837" max="3837" width="11.7109375" style="7" customWidth="1"/>
    <col min="3838" max="3838" width="17.28515625" style="7" customWidth="1"/>
    <col min="3839" max="3839" width="10.42578125" style="7" customWidth="1"/>
    <col min="3840" max="3840" width="7.7109375" style="7" bestFit="1" customWidth="1"/>
    <col min="3841" max="3841" width="8.28515625" style="7" customWidth="1"/>
    <col min="3842" max="3842" width="5.42578125" style="7" customWidth="1"/>
    <col min="3843" max="3843" width="5" style="7" customWidth="1"/>
    <col min="3844" max="3844" width="9.28515625" style="7" customWidth="1"/>
    <col min="3845" max="3845" width="17.42578125" style="7" customWidth="1"/>
    <col min="3846" max="4091" width="9.140625" style="7"/>
    <col min="4092" max="4092" width="8.28515625" style="7" customWidth="1"/>
    <col min="4093" max="4093" width="11.7109375" style="7" customWidth="1"/>
    <col min="4094" max="4094" width="17.28515625" style="7" customWidth="1"/>
    <col min="4095" max="4095" width="10.42578125" style="7" customWidth="1"/>
    <col min="4096" max="4096" width="7.7109375" style="7" bestFit="1" customWidth="1"/>
    <col min="4097" max="4097" width="8.28515625" style="7" customWidth="1"/>
    <col min="4098" max="4098" width="5.42578125" style="7" customWidth="1"/>
    <col min="4099" max="4099" width="5" style="7" customWidth="1"/>
    <col min="4100" max="4100" width="9.28515625" style="7" customWidth="1"/>
    <col min="4101" max="4101" width="17.42578125" style="7" customWidth="1"/>
    <col min="4102" max="4347" width="9.140625" style="7"/>
    <col min="4348" max="4348" width="8.28515625" style="7" customWidth="1"/>
    <col min="4349" max="4349" width="11.7109375" style="7" customWidth="1"/>
    <col min="4350" max="4350" width="17.28515625" style="7" customWidth="1"/>
    <col min="4351" max="4351" width="10.42578125" style="7" customWidth="1"/>
    <col min="4352" max="4352" width="7.7109375" style="7" bestFit="1" customWidth="1"/>
    <col min="4353" max="4353" width="8.28515625" style="7" customWidth="1"/>
    <col min="4354" max="4354" width="5.42578125" style="7" customWidth="1"/>
    <col min="4355" max="4355" width="5" style="7" customWidth="1"/>
    <col min="4356" max="4356" width="9.28515625" style="7" customWidth="1"/>
    <col min="4357" max="4357" width="17.42578125" style="7" customWidth="1"/>
    <col min="4358" max="4603" width="9.140625" style="7"/>
    <col min="4604" max="4604" width="8.28515625" style="7" customWidth="1"/>
    <col min="4605" max="4605" width="11.7109375" style="7" customWidth="1"/>
    <col min="4606" max="4606" width="17.28515625" style="7" customWidth="1"/>
    <col min="4607" max="4607" width="10.42578125" style="7" customWidth="1"/>
    <col min="4608" max="4608" width="7.7109375" style="7" bestFit="1" customWidth="1"/>
    <col min="4609" max="4609" width="8.28515625" style="7" customWidth="1"/>
    <col min="4610" max="4610" width="5.42578125" style="7" customWidth="1"/>
    <col min="4611" max="4611" width="5" style="7" customWidth="1"/>
    <col min="4612" max="4612" width="9.28515625" style="7" customWidth="1"/>
    <col min="4613" max="4613" width="17.42578125" style="7" customWidth="1"/>
    <col min="4614" max="4859" width="9.140625" style="7"/>
    <col min="4860" max="4860" width="8.28515625" style="7" customWidth="1"/>
    <col min="4861" max="4861" width="11.7109375" style="7" customWidth="1"/>
    <col min="4862" max="4862" width="17.28515625" style="7" customWidth="1"/>
    <col min="4863" max="4863" width="10.42578125" style="7" customWidth="1"/>
    <col min="4864" max="4864" width="7.7109375" style="7" bestFit="1" customWidth="1"/>
    <col min="4865" max="4865" width="8.28515625" style="7" customWidth="1"/>
    <col min="4866" max="4866" width="5.42578125" style="7" customWidth="1"/>
    <col min="4867" max="4867" width="5" style="7" customWidth="1"/>
    <col min="4868" max="4868" width="9.28515625" style="7" customWidth="1"/>
    <col min="4869" max="4869" width="17.42578125" style="7" customWidth="1"/>
    <col min="4870" max="5115" width="9.140625" style="7"/>
    <col min="5116" max="5116" width="8.28515625" style="7" customWidth="1"/>
    <col min="5117" max="5117" width="11.7109375" style="7" customWidth="1"/>
    <col min="5118" max="5118" width="17.28515625" style="7" customWidth="1"/>
    <col min="5119" max="5119" width="10.42578125" style="7" customWidth="1"/>
    <col min="5120" max="5120" width="7.7109375" style="7" bestFit="1" customWidth="1"/>
    <col min="5121" max="5121" width="8.28515625" style="7" customWidth="1"/>
    <col min="5122" max="5122" width="5.42578125" style="7" customWidth="1"/>
    <col min="5123" max="5123" width="5" style="7" customWidth="1"/>
    <col min="5124" max="5124" width="9.28515625" style="7" customWidth="1"/>
    <col min="5125" max="5125" width="17.42578125" style="7" customWidth="1"/>
    <col min="5126" max="5371" width="9.140625" style="7"/>
    <col min="5372" max="5372" width="8.28515625" style="7" customWidth="1"/>
    <col min="5373" max="5373" width="11.7109375" style="7" customWidth="1"/>
    <col min="5374" max="5374" width="17.28515625" style="7" customWidth="1"/>
    <col min="5375" max="5375" width="10.42578125" style="7" customWidth="1"/>
    <col min="5376" max="5376" width="7.7109375" style="7" bestFit="1" customWidth="1"/>
    <col min="5377" max="5377" width="8.28515625" style="7" customWidth="1"/>
    <col min="5378" max="5378" width="5.42578125" style="7" customWidth="1"/>
    <col min="5379" max="5379" width="5" style="7" customWidth="1"/>
    <col min="5380" max="5380" width="9.28515625" style="7" customWidth="1"/>
    <col min="5381" max="5381" width="17.42578125" style="7" customWidth="1"/>
    <col min="5382" max="5627" width="9.140625" style="7"/>
    <col min="5628" max="5628" width="8.28515625" style="7" customWidth="1"/>
    <col min="5629" max="5629" width="11.7109375" style="7" customWidth="1"/>
    <col min="5630" max="5630" width="17.28515625" style="7" customWidth="1"/>
    <col min="5631" max="5631" width="10.42578125" style="7" customWidth="1"/>
    <col min="5632" max="5632" width="7.7109375" style="7" bestFit="1" customWidth="1"/>
    <col min="5633" max="5633" width="8.28515625" style="7" customWidth="1"/>
    <col min="5634" max="5634" width="5.42578125" style="7" customWidth="1"/>
    <col min="5635" max="5635" width="5" style="7" customWidth="1"/>
    <col min="5636" max="5636" width="9.28515625" style="7" customWidth="1"/>
    <col min="5637" max="5637" width="17.42578125" style="7" customWidth="1"/>
    <col min="5638" max="5883" width="9.140625" style="7"/>
    <col min="5884" max="5884" width="8.28515625" style="7" customWidth="1"/>
    <col min="5885" max="5885" width="11.7109375" style="7" customWidth="1"/>
    <col min="5886" max="5886" width="17.28515625" style="7" customWidth="1"/>
    <col min="5887" max="5887" width="10.42578125" style="7" customWidth="1"/>
    <col min="5888" max="5888" width="7.7109375" style="7" bestFit="1" customWidth="1"/>
    <col min="5889" max="5889" width="8.28515625" style="7" customWidth="1"/>
    <col min="5890" max="5890" width="5.42578125" style="7" customWidth="1"/>
    <col min="5891" max="5891" width="5" style="7" customWidth="1"/>
    <col min="5892" max="5892" width="9.28515625" style="7" customWidth="1"/>
    <col min="5893" max="5893" width="17.42578125" style="7" customWidth="1"/>
    <col min="5894" max="6139" width="9.140625" style="7"/>
    <col min="6140" max="6140" width="8.28515625" style="7" customWidth="1"/>
    <col min="6141" max="6141" width="11.7109375" style="7" customWidth="1"/>
    <col min="6142" max="6142" width="17.28515625" style="7" customWidth="1"/>
    <col min="6143" max="6143" width="10.42578125" style="7" customWidth="1"/>
    <col min="6144" max="6144" width="7.7109375" style="7" bestFit="1" customWidth="1"/>
    <col min="6145" max="6145" width="8.28515625" style="7" customWidth="1"/>
    <col min="6146" max="6146" width="5.42578125" style="7" customWidth="1"/>
    <col min="6147" max="6147" width="5" style="7" customWidth="1"/>
    <col min="6148" max="6148" width="9.28515625" style="7" customWidth="1"/>
    <col min="6149" max="6149" width="17.42578125" style="7" customWidth="1"/>
    <col min="6150" max="6395" width="9.140625" style="7"/>
    <col min="6396" max="6396" width="8.28515625" style="7" customWidth="1"/>
    <col min="6397" max="6397" width="11.7109375" style="7" customWidth="1"/>
    <col min="6398" max="6398" width="17.28515625" style="7" customWidth="1"/>
    <col min="6399" max="6399" width="10.42578125" style="7" customWidth="1"/>
    <col min="6400" max="6400" width="7.7109375" style="7" bestFit="1" customWidth="1"/>
    <col min="6401" max="6401" width="8.28515625" style="7" customWidth="1"/>
    <col min="6402" max="6402" width="5.42578125" style="7" customWidth="1"/>
    <col min="6403" max="6403" width="5" style="7" customWidth="1"/>
    <col min="6404" max="6404" width="9.28515625" style="7" customWidth="1"/>
    <col min="6405" max="6405" width="17.42578125" style="7" customWidth="1"/>
    <col min="6406" max="6651" width="9.140625" style="7"/>
    <col min="6652" max="6652" width="8.28515625" style="7" customWidth="1"/>
    <col min="6653" max="6653" width="11.7109375" style="7" customWidth="1"/>
    <col min="6654" max="6654" width="17.28515625" style="7" customWidth="1"/>
    <col min="6655" max="6655" width="10.42578125" style="7" customWidth="1"/>
    <col min="6656" max="6656" width="7.7109375" style="7" bestFit="1" customWidth="1"/>
    <col min="6657" max="6657" width="8.28515625" style="7" customWidth="1"/>
    <col min="6658" max="6658" width="5.42578125" style="7" customWidth="1"/>
    <col min="6659" max="6659" width="5" style="7" customWidth="1"/>
    <col min="6660" max="6660" width="9.28515625" style="7" customWidth="1"/>
    <col min="6661" max="6661" width="17.42578125" style="7" customWidth="1"/>
    <col min="6662" max="6907" width="9.140625" style="7"/>
    <col min="6908" max="6908" width="8.28515625" style="7" customWidth="1"/>
    <col min="6909" max="6909" width="11.7109375" style="7" customWidth="1"/>
    <col min="6910" max="6910" width="17.28515625" style="7" customWidth="1"/>
    <col min="6911" max="6911" width="10.42578125" style="7" customWidth="1"/>
    <col min="6912" max="6912" width="7.7109375" style="7" bestFit="1" customWidth="1"/>
    <col min="6913" max="6913" width="8.28515625" style="7" customWidth="1"/>
    <col min="6914" max="6914" width="5.42578125" style="7" customWidth="1"/>
    <col min="6915" max="6915" width="5" style="7" customWidth="1"/>
    <col min="6916" max="6916" width="9.28515625" style="7" customWidth="1"/>
    <col min="6917" max="6917" width="17.42578125" style="7" customWidth="1"/>
    <col min="6918" max="7163" width="9.140625" style="7"/>
    <col min="7164" max="7164" width="8.28515625" style="7" customWidth="1"/>
    <col min="7165" max="7165" width="11.7109375" style="7" customWidth="1"/>
    <col min="7166" max="7166" width="17.28515625" style="7" customWidth="1"/>
    <col min="7167" max="7167" width="10.42578125" style="7" customWidth="1"/>
    <col min="7168" max="7168" width="7.7109375" style="7" bestFit="1" customWidth="1"/>
    <col min="7169" max="7169" width="8.28515625" style="7" customWidth="1"/>
    <col min="7170" max="7170" width="5.42578125" style="7" customWidth="1"/>
    <col min="7171" max="7171" width="5" style="7" customWidth="1"/>
    <col min="7172" max="7172" width="9.28515625" style="7" customWidth="1"/>
    <col min="7173" max="7173" width="17.42578125" style="7" customWidth="1"/>
    <col min="7174" max="7419" width="9.140625" style="7"/>
    <col min="7420" max="7420" width="8.28515625" style="7" customWidth="1"/>
    <col min="7421" max="7421" width="11.7109375" style="7" customWidth="1"/>
    <col min="7422" max="7422" width="17.28515625" style="7" customWidth="1"/>
    <col min="7423" max="7423" width="10.42578125" style="7" customWidth="1"/>
    <col min="7424" max="7424" width="7.7109375" style="7" bestFit="1" customWidth="1"/>
    <col min="7425" max="7425" width="8.28515625" style="7" customWidth="1"/>
    <col min="7426" max="7426" width="5.42578125" style="7" customWidth="1"/>
    <col min="7427" max="7427" width="5" style="7" customWidth="1"/>
    <col min="7428" max="7428" width="9.28515625" style="7" customWidth="1"/>
    <col min="7429" max="7429" width="17.42578125" style="7" customWidth="1"/>
    <col min="7430" max="7675" width="9.140625" style="7"/>
    <col min="7676" max="7676" width="8.28515625" style="7" customWidth="1"/>
    <col min="7677" max="7677" width="11.7109375" style="7" customWidth="1"/>
    <col min="7678" max="7678" width="17.28515625" style="7" customWidth="1"/>
    <col min="7679" max="7679" width="10.42578125" style="7" customWidth="1"/>
    <col min="7680" max="7680" width="7.7109375" style="7" bestFit="1" customWidth="1"/>
    <col min="7681" max="7681" width="8.28515625" style="7" customWidth="1"/>
    <col min="7682" max="7682" width="5.42578125" style="7" customWidth="1"/>
    <col min="7683" max="7683" width="5" style="7" customWidth="1"/>
    <col min="7684" max="7684" width="9.28515625" style="7" customWidth="1"/>
    <col min="7685" max="7685" width="17.42578125" style="7" customWidth="1"/>
    <col min="7686" max="7931" width="9.140625" style="7"/>
    <col min="7932" max="7932" width="8.28515625" style="7" customWidth="1"/>
    <col min="7933" max="7933" width="11.7109375" style="7" customWidth="1"/>
    <col min="7934" max="7934" width="17.28515625" style="7" customWidth="1"/>
    <col min="7935" max="7935" width="10.42578125" style="7" customWidth="1"/>
    <col min="7936" max="7936" width="7.7109375" style="7" bestFit="1" customWidth="1"/>
    <col min="7937" max="7937" width="8.28515625" style="7" customWidth="1"/>
    <col min="7938" max="7938" width="5.42578125" style="7" customWidth="1"/>
    <col min="7939" max="7939" width="5" style="7" customWidth="1"/>
    <col min="7940" max="7940" width="9.28515625" style="7" customWidth="1"/>
    <col min="7941" max="7941" width="17.42578125" style="7" customWidth="1"/>
    <col min="7942" max="8187" width="9.140625" style="7"/>
    <col min="8188" max="8188" width="8.28515625" style="7" customWidth="1"/>
    <col min="8189" max="8189" width="11.7109375" style="7" customWidth="1"/>
    <col min="8190" max="8190" width="17.28515625" style="7" customWidth="1"/>
    <col min="8191" max="8191" width="10.42578125" style="7" customWidth="1"/>
    <col min="8192" max="8192" width="7.7109375" style="7" bestFit="1" customWidth="1"/>
    <col min="8193" max="8193" width="8.28515625" style="7" customWidth="1"/>
    <col min="8194" max="8194" width="5.42578125" style="7" customWidth="1"/>
    <col min="8195" max="8195" width="5" style="7" customWidth="1"/>
    <col min="8196" max="8196" width="9.28515625" style="7" customWidth="1"/>
    <col min="8197" max="8197" width="17.42578125" style="7" customWidth="1"/>
    <col min="8198" max="8443" width="9.140625" style="7"/>
    <col min="8444" max="8444" width="8.28515625" style="7" customWidth="1"/>
    <col min="8445" max="8445" width="11.7109375" style="7" customWidth="1"/>
    <col min="8446" max="8446" width="17.28515625" style="7" customWidth="1"/>
    <col min="8447" max="8447" width="10.42578125" style="7" customWidth="1"/>
    <col min="8448" max="8448" width="7.7109375" style="7" bestFit="1" customWidth="1"/>
    <col min="8449" max="8449" width="8.28515625" style="7" customWidth="1"/>
    <col min="8450" max="8450" width="5.42578125" style="7" customWidth="1"/>
    <col min="8451" max="8451" width="5" style="7" customWidth="1"/>
    <col min="8452" max="8452" width="9.28515625" style="7" customWidth="1"/>
    <col min="8453" max="8453" width="17.42578125" style="7" customWidth="1"/>
    <col min="8454" max="8699" width="9.140625" style="7"/>
    <col min="8700" max="8700" width="8.28515625" style="7" customWidth="1"/>
    <col min="8701" max="8701" width="11.7109375" style="7" customWidth="1"/>
    <col min="8702" max="8702" width="17.28515625" style="7" customWidth="1"/>
    <col min="8703" max="8703" width="10.42578125" style="7" customWidth="1"/>
    <col min="8704" max="8704" width="7.7109375" style="7" bestFit="1" customWidth="1"/>
    <col min="8705" max="8705" width="8.28515625" style="7" customWidth="1"/>
    <col min="8706" max="8706" width="5.42578125" style="7" customWidth="1"/>
    <col min="8707" max="8707" width="5" style="7" customWidth="1"/>
    <col min="8708" max="8708" width="9.28515625" style="7" customWidth="1"/>
    <col min="8709" max="8709" width="17.42578125" style="7" customWidth="1"/>
    <col min="8710" max="8955" width="9.140625" style="7"/>
    <col min="8956" max="8956" width="8.28515625" style="7" customWidth="1"/>
    <col min="8957" max="8957" width="11.7109375" style="7" customWidth="1"/>
    <col min="8958" max="8958" width="17.28515625" style="7" customWidth="1"/>
    <col min="8959" max="8959" width="10.42578125" style="7" customWidth="1"/>
    <col min="8960" max="8960" width="7.7109375" style="7" bestFit="1" customWidth="1"/>
    <col min="8961" max="8961" width="8.28515625" style="7" customWidth="1"/>
    <col min="8962" max="8962" width="5.42578125" style="7" customWidth="1"/>
    <col min="8963" max="8963" width="5" style="7" customWidth="1"/>
    <col min="8964" max="8964" width="9.28515625" style="7" customWidth="1"/>
    <col min="8965" max="8965" width="17.42578125" style="7" customWidth="1"/>
    <col min="8966" max="9211" width="9.140625" style="7"/>
    <col min="9212" max="9212" width="8.28515625" style="7" customWidth="1"/>
    <col min="9213" max="9213" width="11.7109375" style="7" customWidth="1"/>
    <col min="9214" max="9214" width="17.28515625" style="7" customWidth="1"/>
    <col min="9215" max="9215" width="10.42578125" style="7" customWidth="1"/>
    <col min="9216" max="9216" width="7.7109375" style="7" bestFit="1" customWidth="1"/>
    <col min="9217" max="9217" width="8.28515625" style="7" customWidth="1"/>
    <col min="9218" max="9218" width="5.42578125" style="7" customWidth="1"/>
    <col min="9219" max="9219" width="5" style="7" customWidth="1"/>
    <col min="9220" max="9220" width="9.28515625" style="7" customWidth="1"/>
    <col min="9221" max="9221" width="17.42578125" style="7" customWidth="1"/>
    <col min="9222" max="9467" width="9.140625" style="7"/>
    <col min="9468" max="9468" width="8.28515625" style="7" customWidth="1"/>
    <col min="9469" max="9469" width="11.7109375" style="7" customWidth="1"/>
    <col min="9470" max="9470" width="17.28515625" style="7" customWidth="1"/>
    <col min="9471" max="9471" width="10.42578125" style="7" customWidth="1"/>
    <col min="9472" max="9472" width="7.7109375" style="7" bestFit="1" customWidth="1"/>
    <col min="9473" max="9473" width="8.28515625" style="7" customWidth="1"/>
    <col min="9474" max="9474" width="5.42578125" style="7" customWidth="1"/>
    <col min="9475" max="9475" width="5" style="7" customWidth="1"/>
    <col min="9476" max="9476" width="9.28515625" style="7" customWidth="1"/>
    <col min="9477" max="9477" width="17.42578125" style="7" customWidth="1"/>
    <col min="9478" max="9723" width="9.140625" style="7"/>
    <col min="9724" max="9724" width="8.28515625" style="7" customWidth="1"/>
    <col min="9725" max="9725" width="11.7109375" style="7" customWidth="1"/>
    <col min="9726" max="9726" width="17.28515625" style="7" customWidth="1"/>
    <col min="9727" max="9727" width="10.42578125" style="7" customWidth="1"/>
    <col min="9728" max="9728" width="7.7109375" style="7" bestFit="1" customWidth="1"/>
    <col min="9729" max="9729" width="8.28515625" style="7" customWidth="1"/>
    <col min="9730" max="9730" width="5.42578125" style="7" customWidth="1"/>
    <col min="9731" max="9731" width="5" style="7" customWidth="1"/>
    <col min="9732" max="9732" width="9.28515625" style="7" customWidth="1"/>
    <col min="9733" max="9733" width="17.42578125" style="7" customWidth="1"/>
    <col min="9734" max="9979" width="9.140625" style="7"/>
    <col min="9980" max="9980" width="8.28515625" style="7" customWidth="1"/>
    <col min="9981" max="9981" width="11.7109375" style="7" customWidth="1"/>
    <col min="9982" max="9982" width="17.28515625" style="7" customWidth="1"/>
    <col min="9983" max="9983" width="10.42578125" style="7" customWidth="1"/>
    <col min="9984" max="9984" width="7.7109375" style="7" bestFit="1" customWidth="1"/>
    <col min="9985" max="9985" width="8.28515625" style="7" customWidth="1"/>
    <col min="9986" max="9986" width="5.42578125" style="7" customWidth="1"/>
    <col min="9987" max="9987" width="5" style="7" customWidth="1"/>
    <col min="9988" max="9988" width="9.28515625" style="7" customWidth="1"/>
    <col min="9989" max="9989" width="17.42578125" style="7" customWidth="1"/>
    <col min="9990" max="10235" width="9.140625" style="7"/>
    <col min="10236" max="10236" width="8.28515625" style="7" customWidth="1"/>
    <col min="10237" max="10237" width="11.7109375" style="7" customWidth="1"/>
    <col min="10238" max="10238" width="17.28515625" style="7" customWidth="1"/>
    <col min="10239" max="10239" width="10.42578125" style="7" customWidth="1"/>
    <col min="10240" max="10240" width="7.7109375" style="7" bestFit="1" customWidth="1"/>
    <col min="10241" max="10241" width="8.28515625" style="7" customWidth="1"/>
    <col min="10242" max="10242" width="5.42578125" style="7" customWidth="1"/>
    <col min="10243" max="10243" width="5" style="7" customWidth="1"/>
    <col min="10244" max="10244" width="9.28515625" style="7" customWidth="1"/>
    <col min="10245" max="10245" width="17.42578125" style="7" customWidth="1"/>
    <col min="10246" max="10491" width="9.140625" style="7"/>
    <col min="10492" max="10492" width="8.28515625" style="7" customWidth="1"/>
    <col min="10493" max="10493" width="11.7109375" style="7" customWidth="1"/>
    <col min="10494" max="10494" width="17.28515625" style="7" customWidth="1"/>
    <col min="10495" max="10495" width="10.42578125" style="7" customWidth="1"/>
    <col min="10496" max="10496" width="7.7109375" style="7" bestFit="1" customWidth="1"/>
    <col min="10497" max="10497" width="8.28515625" style="7" customWidth="1"/>
    <col min="10498" max="10498" width="5.42578125" style="7" customWidth="1"/>
    <col min="10499" max="10499" width="5" style="7" customWidth="1"/>
    <col min="10500" max="10500" width="9.28515625" style="7" customWidth="1"/>
    <col min="10501" max="10501" width="17.42578125" style="7" customWidth="1"/>
    <col min="10502" max="10747" width="9.140625" style="7"/>
    <col min="10748" max="10748" width="8.28515625" style="7" customWidth="1"/>
    <col min="10749" max="10749" width="11.7109375" style="7" customWidth="1"/>
    <col min="10750" max="10750" width="17.28515625" style="7" customWidth="1"/>
    <col min="10751" max="10751" width="10.42578125" style="7" customWidth="1"/>
    <col min="10752" max="10752" width="7.7109375" style="7" bestFit="1" customWidth="1"/>
    <col min="10753" max="10753" width="8.28515625" style="7" customWidth="1"/>
    <col min="10754" max="10754" width="5.42578125" style="7" customWidth="1"/>
    <col min="10755" max="10755" width="5" style="7" customWidth="1"/>
    <col min="10756" max="10756" width="9.28515625" style="7" customWidth="1"/>
    <col min="10757" max="10757" width="17.42578125" style="7" customWidth="1"/>
    <col min="10758" max="11003" width="9.140625" style="7"/>
    <col min="11004" max="11004" width="8.28515625" style="7" customWidth="1"/>
    <col min="11005" max="11005" width="11.7109375" style="7" customWidth="1"/>
    <col min="11006" max="11006" width="17.28515625" style="7" customWidth="1"/>
    <col min="11007" max="11007" width="10.42578125" style="7" customWidth="1"/>
    <col min="11008" max="11008" width="7.7109375" style="7" bestFit="1" customWidth="1"/>
    <col min="11009" max="11009" width="8.28515625" style="7" customWidth="1"/>
    <col min="11010" max="11010" width="5.42578125" style="7" customWidth="1"/>
    <col min="11011" max="11011" width="5" style="7" customWidth="1"/>
    <col min="11012" max="11012" width="9.28515625" style="7" customWidth="1"/>
    <col min="11013" max="11013" width="17.42578125" style="7" customWidth="1"/>
    <col min="11014" max="11259" width="9.140625" style="7"/>
    <col min="11260" max="11260" width="8.28515625" style="7" customWidth="1"/>
    <col min="11261" max="11261" width="11.7109375" style="7" customWidth="1"/>
    <col min="11262" max="11262" width="17.28515625" style="7" customWidth="1"/>
    <col min="11263" max="11263" width="10.42578125" style="7" customWidth="1"/>
    <col min="11264" max="11264" width="7.7109375" style="7" bestFit="1" customWidth="1"/>
    <col min="11265" max="11265" width="8.28515625" style="7" customWidth="1"/>
    <col min="11266" max="11266" width="5.42578125" style="7" customWidth="1"/>
    <col min="11267" max="11267" width="5" style="7" customWidth="1"/>
    <col min="11268" max="11268" width="9.28515625" style="7" customWidth="1"/>
    <col min="11269" max="11269" width="17.42578125" style="7" customWidth="1"/>
    <col min="11270" max="11515" width="9.140625" style="7"/>
    <col min="11516" max="11516" width="8.28515625" style="7" customWidth="1"/>
    <col min="11517" max="11517" width="11.7109375" style="7" customWidth="1"/>
    <col min="11518" max="11518" width="17.28515625" style="7" customWidth="1"/>
    <col min="11519" max="11519" width="10.42578125" style="7" customWidth="1"/>
    <col min="11520" max="11520" width="7.7109375" style="7" bestFit="1" customWidth="1"/>
    <col min="11521" max="11521" width="8.28515625" style="7" customWidth="1"/>
    <col min="11522" max="11522" width="5.42578125" style="7" customWidth="1"/>
    <col min="11523" max="11523" width="5" style="7" customWidth="1"/>
    <col min="11524" max="11524" width="9.28515625" style="7" customWidth="1"/>
    <col min="11525" max="11525" width="17.42578125" style="7" customWidth="1"/>
    <col min="11526" max="11771" width="9.140625" style="7"/>
    <col min="11772" max="11772" width="8.28515625" style="7" customWidth="1"/>
    <col min="11773" max="11773" width="11.7109375" style="7" customWidth="1"/>
    <col min="11774" max="11774" width="17.28515625" style="7" customWidth="1"/>
    <col min="11775" max="11775" width="10.42578125" style="7" customWidth="1"/>
    <col min="11776" max="11776" width="7.7109375" style="7" bestFit="1" customWidth="1"/>
    <col min="11777" max="11777" width="8.28515625" style="7" customWidth="1"/>
    <col min="11778" max="11778" width="5.42578125" style="7" customWidth="1"/>
    <col min="11779" max="11779" width="5" style="7" customWidth="1"/>
    <col min="11780" max="11780" width="9.28515625" style="7" customWidth="1"/>
    <col min="11781" max="11781" width="17.42578125" style="7" customWidth="1"/>
    <col min="11782" max="12027" width="9.140625" style="7"/>
    <col min="12028" max="12028" width="8.28515625" style="7" customWidth="1"/>
    <col min="12029" max="12029" width="11.7109375" style="7" customWidth="1"/>
    <col min="12030" max="12030" width="17.28515625" style="7" customWidth="1"/>
    <col min="12031" max="12031" width="10.42578125" style="7" customWidth="1"/>
    <col min="12032" max="12032" width="7.7109375" style="7" bestFit="1" customWidth="1"/>
    <col min="12033" max="12033" width="8.28515625" style="7" customWidth="1"/>
    <col min="12034" max="12034" width="5.42578125" style="7" customWidth="1"/>
    <col min="12035" max="12035" width="5" style="7" customWidth="1"/>
    <col min="12036" max="12036" width="9.28515625" style="7" customWidth="1"/>
    <col min="12037" max="12037" width="17.42578125" style="7" customWidth="1"/>
    <col min="12038" max="12283" width="9.140625" style="7"/>
    <col min="12284" max="12284" width="8.28515625" style="7" customWidth="1"/>
    <col min="12285" max="12285" width="11.7109375" style="7" customWidth="1"/>
    <col min="12286" max="12286" width="17.28515625" style="7" customWidth="1"/>
    <col min="12287" max="12287" width="10.42578125" style="7" customWidth="1"/>
    <col min="12288" max="12288" width="7.7109375" style="7" bestFit="1" customWidth="1"/>
    <col min="12289" max="12289" width="8.28515625" style="7" customWidth="1"/>
    <col min="12290" max="12290" width="5.42578125" style="7" customWidth="1"/>
    <col min="12291" max="12291" width="5" style="7" customWidth="1"/>
    <col min="12292" max="12292" width="9.28515625" style="7" customWidth="1"/>
    <col min="12293" max="12293" width="17.42578125" style="7" customWidth="1"/>
    <col min="12294" max="12539" width="9.140625" style="7"/>
    <col min="12540" max="12540" width="8.28515625" style="7" customWidth="1"/>
    <col min="12541" max="12541" width="11.7109375" style="7" customWidth="1"/>
    <col min="12542" max="12542" width="17.28515625" style="7" customWidth="1"/>
    <col min="12543" max="12543" width="10.42578125" style="7" customWidth="1"/>
    <col min="12544" max="12544" width="7.7109375" style="7" bestFit="1" customWidth="1"/>
    <col min="12545" max="12545" width="8.28515625" style="7" customWidth="1"/>
    <col min="12546" max="12546" width="5.42578125" style="7" customWidth="1"/>
    <col min="12547" max="12547" width="5" style="7" customWidth="1"/>
    <col min="12548" max="12548" width="9.28515625" style="7" customWidth="1"/>
    <col min="12549" max="12549" width="17.42578125" style="7" customWidth="1"/>
    <col min="12550" max="12795" width="9.140625" style="7"/>
    <col min="12796" max="12796" width="8.28515625" style="7" customWidth="1"/>
    <col min="12797" max="12797" width="11.7109375" style="7" customWidth="1"/>
    <col min="12798" max="12798" width="17.28515625" style="7" customWidth="1"/>
    <col min="12799" max="12799" width="10.42578125" style="7" customWidth="1"/>
    <col min="12800" max="12800" width="7.7109375" style="7" bestFit="1" customWidth="1"/>
    <col min="12801" max="12801" width="8.28515625" style="7" customWidth="1"/>
    <col min="12802" max="12802" width="5.42578125" style="7" customWidth="1"/>
    <col min="12803" max="12803" width="5" style="7" customWidth="1"/>
    <col min="12804" max="12804" width="9.28515625" style="7" customWidth="1"/>
    <col min="12805" max="12805" width="17.42578125" style="7" customWidth="1"/>
    <col min="12806" max="13051" width="9.140625" style="7"/>
    <col min="13052" max="13052" width="8.28515625" style="7" customWidth="1"/>
    <col min="13053" max="13053" width="11.7109375" style="7" customWidth="1"/>
    <col min="13054" max="13054" width="17.28515625" style="7" customWidth="1"/>
    <col min="13055" max="13055" width="10.42578125" style="7" customWidth="1"/>
    <col min="13056" max="13056" width="7.7109375" style="7" bestFit="1" customWidth="1"/>
    <col min="13057" max="13057" width="8.28515625" style="7" customWidth="1"/>
    <col min="13058" max="13058" width="5.42578125" style="7" customWidth="1"/>
    <col min="13059" max="13059" width="5" style="7" customWidth="1"/>
    <col min="13060" max="13060" width="9.28515625" style="7" customWidth="1"/>
    <col min="13061" max="13061" width="17.42578125" style="7" customWidth="1"/>
    <col min="13062" max="13307" width="9.140625" style="7"/>
    <col min="13308" max="13308" width="8.28515625" style="7" customWidth="1"/>
    <col min="13309" max="13309" width="11.7109375" style="7" customWidth="1"/>
    <col min="13310" max="13310" width="17.28515625" style="7" customWidth="1"/>
    <col min="13311" max="13311" width="10.42578125" style="7" customWidth="1"/>
    <col min="13312" max="13312" width="7.7109375" style="7" bestFit="1" customWidth="1"/>
    <col min="13313" max="13313" width="8.28515625" style="7" customWidth="1"/>
    <col min="13314" max="13314" width="5.42578125" style="7" customWidth="1"/>
    <col min="13315" max="13315" width="5" style="7" customWidth="1"/>
    <col min="13316" max="13316" width="9.28515625" style="7" customWidth="1"/>
    <col min="13317" max="13317" width="17.42578125" style="7" customWidth="1"/>
    <col min="13318" max="13563" width="9.140625" style="7"/>
    <col min="13564" max="13564" width="8.28515625" style="7" customWidth="1"/>
    <col min="13565" max="13565" width="11.7109375" style="7" customWidth="1"/>
    <col min="13566" max="13566" width="17.28515625" style="7" customWidth="1"/>
    <col min="13567" max="13567" width="10.42578125" style="7" customWidth="1"/>
    <col min="13568" max="13568" width="7.7109375" style="7" bestFit="1" customWidth="1"/>
    <col min="13569" max="13569" width="8.28515625" style="7" customWidth="1"/>
    <col min="13570" max="13570" width="5.42578125" style="7" customWidth="1"/>
    <col min="13571" max="13571" width="5" style="7" customWidth="1"/>
    <col min="13572" max="13572" width="9.28515625" style="7" customWidth="1"/>
    <col min="13573" max="13573" width="17.42578125" style="7" customWidth="1"/>
    <col min="13574" max="13819" width="9.140625" style="7"/>
    <col min="13820" max="13820" width="8.28515625" style="7" customWidth="1"/>
    <col min="13821" max="13821" width="11.7109375" style="7" customWidth="1"/>
    <col min="13822" max="13822" width="17.28515625" style="7" customWidth="1"/>
    <col min="13823" max="13823" width="10.42578125" style="7" customWidth="1"/>
    <col min="13824" max="13824" width="7.7109375" style="7" bestFit="1" customWidth="1"/>
    <col min="13825" max="13825" width="8.28515625" style="7" customWidth="1"/>
    <col min="13826" max="13826" width="5.42578125" style="7" customWidth="1"/>
    <col min="13827" max="13827" width="5" style="7" customWidth="1"/>
    <col min="13828" max="13828" width="9.28515625" style="7" customWidth="1"/>
    <col min="13829" max="13829" width="17.42578125" style="7" customWidth="1"/>
    <col min="13830" max="14075" width="9.140625" style="7"/>
    <col min="14076" max="14076" width="8.28515625" style="7" customWidth="1"/>
    <col min="14077" max="14077" width="11.7109375" style="7" customWidth="1"/>
    <col min="14078" max="14078" width="17.28515625" style="7" customWidth="1"/>
    <col min="14079" max="14079" width="10.42578125" style="7" customWidth="1"/>
    <col min="14080" max="14080" width="7.7109375" style="7" bestFit="1" customWidth="1"/>
    <col min="14081" max="14081" width="8.28515625" style="7" customWidth="1"/>
    <col min="14082" max="14082" width="5.42578125" style="7" customWidth="1"/>
    <col min="14083" max="14083" width="5" style="7" customWidth="1"/>
    <col min="14084" max="14084" width="9.28515625" style="7" customWidth="1"/>
    <col min="14085" max="14085" width="17.42578125" style="7" customWidth="1"/>
    <col min="14086" max="14331" width="9.140625" style="7"/>
    <col min="14332" max="14332" width="8.28515625" style="7" customWidth="1"/>
    <col min="14333" max="14333" width="11.7109375" style="7" customWidth="1"/>
    <col min="14334" max="14334" width="17.28515625" style="7" customWidth="1"/>
    <col min="14335" max="14335" width="10.42578125" style="7" customWidth="1"/>
    <col min="14336" max="14336" width="7.7109375" style="7" bestFit="1" customWidth="1"/>
    <col min="14337" max="14337" width="8.28515625" style="7" customWidth="1"/>
    <col min="14338" max="14338" width="5.42578125" style="7" customWidth="1"/>
    <col min="14339" max="14339" width="5" style="7" customWidth="1"/>
    <col min="14340" max="14340" width="9.28515625" style="7" customWidth="1"/>
    <col min="14341" max="14341" width="17.42578125" style="7" customWidth="1"/>
    <col min="14342" max="14587" width="9.140625" style="7"/>
    <col min="14588" max="14588" width="8.28515625" style="7" customWidth="1"/>
    <col min="14589" max="14589" width="11.7109375" style="7" customWidth="1"/>
    <col min="14590" max="14590" width="17.28515625" style="7" customWidth="1"/>
    <col min="14591" max="14591" width="10.42578125" style="7" customWidth="1"/>
    <col min="14592" max="14592" width="7.7109375" style="7" bestFit="1" customWidth="1"/>
    <col min="14593" max="14593" width="8.28515625" style="7" customWidth="1"/>
    <col min="14594" max="14594" width="5.42578125" style="7" customWidth="1"/>
    <col min="14595" max="14595" width="5" style="7" customWidth="1"/>
    <col min="14596" max="14596" width="9.28515625" style="7" customWidth="1"/>
    <col min="14597" max="14597" width="17.42578125" style="7" customWidth="1"/>
    <col min="14598" max="14843" width="9.140625" style="7"/>
    <col min="14844" max="14844" width="8.28515625" style="7" customWidth="1"/>
    <col min="14845" max="14845" width="11.7109375" style="7" customWidth="1"/>
    <col min="14846" max="14846" width="17.28515625" style="7" customWidth="1"/>
    <col min="14847" max="14847" width="10.42578125" style="7" customWidth="1"/>
    <col min="14848" max="14848" width="7.7109375" style="7" bestFit="1" customWidth="1"/>
    <col min="14849" max="14849" width="8.28515625" style="7" customWidth="1"/>
    <col min="14850" max="14850" width="5.42578125" style="7" customWidth="1"/>
    <col min="14851" max="14851" width="5" style="7" customWidth="1"/>
    <col min="14852" max="14852" width="9.28515625" style="7" customWidth="1"/>
    <col min="14853" max="14853" width="17.42578125" style="7" customWidth="1"/>
    <col min="14854" max="15099" width="9.140625" style="7"/>
    <col min="15100" max="15100" width="8.28515625" style="7" customWidth="1"/>
    <col min="15101" max="15101" width="11.7109375" style="7" customWidth="1"/>
    <col min="15102" max="15102" width="17.28515625" style="7" customWidth="1"/>
    <col min="15103" max="15103" width="10.42578125" style="7" customWidth="1"/>
    <col min="15104" max="15104" width="7.7109375" style="7" bestFit="1" customWidth="1"/>
    <col min="15105" max="15105" width="8.28515625" style="7" customWidth="1"/>
    <col min="15106" max="15106" width="5.42578125" style="7" customWidth="1"/>
    <col min="15107" max="15107" width="5" style="7" customWidth="1"/>
    <col min="15108" max="15108" width="9.28515625" style="7" customWidth="1"/>
    <col min="15109" max="15109" width="17.42578125" style="7" customWidth="1"/>
    <col min="15110" max="15355" width="9.140625" style="7"/>
    <col min="15356" max="15356" width="8.28515625" style="7" customWidth="1"/>
    <col min="15357" max="15357" width="11.7109375" style="7" customWidth="1"/>
    <col min="15358" max="15358" width="17.28515625" style="7" customWidth="1"/>
    <col min="15359" max="15359" width="10.42578125" style="7" customWidth="1"/>
    <col min="15360" max="15360" width="7.7109375" style="7" bestFit="1" customWidth="1"/>
    <col min="15361" max="15361" width="8.28515625" style="7" customWidth="1"/>
    <col min="15362" max="15362" width="5.42578125" style="7" customWidth="1"/>
    <col min="15363" max="15363" width="5" style="7" customWidth="1"/>
    <col min="15364" max="15364" width="9.28515625" style="7" customWidth="1"/>
    <col min="15365" max="15365" width="17.42578125" style="7" customWidth="1"/>
    <col min="15366" max="15611" width="9.140625" style="7"/>
    <col min="15612" max="15612" width="8.28515625" style="7" customWidth="1"/>
    <col min="15613" max="15613" width="11.7109375" style="7" customWidth="1"/>
    <col min="15614" max="15614" width="17.28515625" style="7" customWidth="1"/>
    <col min="15615" max="15615" width="10.42578125" style="7" customWidth="1"/>
    <col min="15616" max="15616" width="7.7109375" style="7" bestFit="1" customWidth="1"/>
    <col min="15617" max="15617" width="8.28515625" style="7" customWidth="1"/>
    <col min="15618" max="15618" width="5.42578125" style="7" customWidth="1"/>
    <col min="15619" max="15619" width="5" style="7" customWidth="1"/>
    <col min="15620" max="15620" width="9.28515625" style="7" customWidth="1"/>
    <col min="15621" max="15621" width="17.42578125" style="7" customWidth="1"/>
    <col min="15622" max="15867" width="9.140625" style="7"/>
    <col min="15868" max="15868" width="8.28515625" style="7" customWidth="1"/>
    <col min="15869" max="15869" width="11.7109375" style="7" customWidth="1"/>
    <col min="15870" max="15870" width="17.28515625" style="7" customWidth="1"/>
    <col min="15871" max="15871" width="10.42578125" style="7" customWidth="1"/>
    <col min="15872" max="15872" width="7.7109375" style="7" bestFit="1" customWidth="1"/>
    <col min="15873" max="15873" width="8.28515625" style="7" customWidth="1"/>
    <col min="15874" max="15874" width="5.42578125" style="7" customWidth="1"/>
    <col min="15875" max="15875" width="5" style="7" customWidth="1"/>
    <col min="15876" max="15876" width="9.28515625" style="7" customWidth="1"/>
    <col min="15877" max="15877" width="17.42578125" style="7" customWidth="1"/>
    <col min="15878" max="16123" width="9.140625" style="7"/>
    <col min="16124" max="16124" width="8.28515625" style="7" customWidth="1"/>
    <col min="16125" max="16125" width="11.7109375" style="7" customWidth="1"/>
    <col min="16126" max="16126" width="17.28515625" style="7" customWidth="1"/>
    <col min="16127" max="16127" width="10.42578125" style="7" customWidth="1"/>
    <col min="16128" max="16128" width="7.7109375" style="7" bestFit="1" customWidth="1"/>
    <col min="16129" max="16129" width="8.28515625" style="7" customWidth="1"/>
    <col min="16130" max="16130" width="5.42578125" style="7" customWidth="1"/>
    <col min="16131" max="16131" width="5" style="7" customWidth="1"/>
    <col min="16132" max="16132" width="9.28515625" style="7" customWidth="1"/>
    <col min="16133" max="16133" width="17.42578125" style="7" customWidth="1"/>
    <col min="16134" max="16384" width="9.140625" style="7"/>
  </cols>
  <sheetData>
    <row r="1" spans="1:5" s="34" customFormat="1" ht="27.6" customHeight="1" x14ac:dyDescent="0.25">
      <c r="A1" s="165" t="s">
        <v>266</v>
      </c>
      <c r="B1" s="165"/>
      <c r="C1" s="165"/>
      <c r="D1" s="54">
        <f>SUM(D4:D88)</f>
        <v>53325000</v>
      </c>
      <c r="E1" s="54">
        <f>SUM(E4:E88)</f>
        <v>52957019.450000003</v>
      </c>
    </row>
    <row r="2" spans="1:5" ht="29.25" customHeight="1" x14ac:dyDescent="0.25">
      <c r="A2" s="166" t="s">
        <v>3468</v>
      </c>
      <c r="B2" s="166"/>
      <c r="C2" s="166"/>
      <c r="D2" s="166"/>
      <c r="E2" s="166"/>
    </row>
    <row r="3" spans="1:5" s="19" customFormat="1" ht="45" x14ac:dyDescent="0.25">
      <c r="A3" s="5" t="s">
        <v>70</v>
      </c>
      <c r="B3" s="5" t="s">
        <v>28</v>
      </c>
      <c r="C3" s="5" t="s">
        <v>1</v>
      </c>
      <c r="D3" s="6" t="s">
        <v>3269</v>
      </c>
      <c r="E3" s="5" t="s">
        <v>1217</v>
      </c>
    </row>
    <row r="4" spans="1:5" ht="24" x14ac:dyDescent="0.25">
      <c r="A4" s="119" t="s">
        <v>3420</v>
      </c>
      <c r="B4" s="94" t="s">
        <v>72</v>
      </c>
      <c r="C4" s="94" t="s">
        <v>3421</v>
      </c>
      <c r="D4" s="122">
        <v>1173000</v>
      </c>
      <c r="E4" s="122">
        <v>1173000</v>
      </c>
    </row>
    <row r="5" spans="1:5" s="8" customFormat="1" ht="26.45" customHeight="1" x14ac:dyDescent="0.25">
      <c r="A5" s="119" t="s">
        <v>3422</v>
      </c>
      <c r="B5" s="94" t="s">
        <v>78</v>
      </c>
      <c r="C5" s="94" t="s">
        <v>3423</v>
      </c>
      <c r="D5" s="122">
        <v>796000</v>
      </c>
      <c r="E5" s="122">
        <v>796000</v>
      </c>
    </row>
    <row r="6" spans="1:5" s="8" customFormat="1" ht="24" x14ac:dyDescent="0.25">
      <c r="A6" s="119" t="s">
        <v>3424</v>
      </c>
      <c r="B6" s="94" t="s">
        <v>1633</v>
      </c>
      <c r="C6" s="94" t="s">
        <v>3425</v>
      </c>
      <c r="D6" s="122">
        <v>235000</v>
      </c>
      <c r="E6" s="122">
        <v>235000</v>
      </c>
    </row>
    <row r="7" spans="1:5" s="9" customFormat="1" ht="24" x14ac:dyDescent="0.25">
      <c r="A7" s="119" t="s">
        <v>3426</v>
      </c>
      <c r="B7" s="94" t="s">
        <v>1639</v>
      </c>
      <c r="C7" s="94" t="s">
        <v>3427</v>
      </c>
      <c r="D7" s="122">
        <v>1037000</v>
      </c>
      <c r="E7" s="122">
        <v>1037000</v>
      </c>
    </row>
    <row r="8" spans="1:5" s="8" customFormat="1" ht="36" x14ac:dyDescent="0.25">
      <c r="A8" s="119" t="s">
        <v>3428</v>
      </c>
      <c r="B8" s="94" t="s">
        <v>3429</v>
      </c>
      <c r="C8" s="94" t="s">
        <v>3430</v>
      </c>
      <c r="D8" s="122">
        <v>828000</v>
      </c>
      <c r="E8" s="122">
        <v>828000</v>
      </c>
    </row>
    <row r="9" spans="1:5" s="10" customFormat="1" ht="24" x14ac:dyDescent="0.25">
      <c r="A9" s="119" t="s">
        <v>3431</v>
      </c>
      <c r="B9" s="94" t="s">
        <v>77</v>
      </c>
      <c r="C9" s="94" t="s">
        <v>3432</v>
      </c>
      <c r="D9" s="122">
        <v>243000</v>
      </c>
      <c r="E9" s="122">
        <v>243000</v>
      </c>
    </row>
    <row r="10" spans="1:5" s="10" customFormat="1" ht="24" x14ac:dyDescent="0.25">
      <c r="A10" s="119" t="s">
        <v>3433</v>
      </c>
      <c r="B10" s="94" t="s">
        <v>1494</v>
      </c>
      <c r="C10" s="94" t="s">
        <v>3434</v>
      </c>
      <c r="D10" s="122">
        <v>1230000</v>
      </c>
      <c r="E10" s="122">
        <v>1230000</v>
      </c>
    </row>
    <row r="11" spans="1:5" s="11" customFormat="1" ht="24" x14ac:dyDescent="0.25">
      <c r="A11" s="119" t="s">
        <v>3435</v>
      </c>
      <c r="B11" s="94" t="s">
        <v>1649</v>
      </c>
      <c r="C11" s="94" t="s">
        <v>3436</v>
      </c>
      <c r="D11" s="122">
        <v>382000</v>
      </c>
      <c r="E11" s="122">
        <v>382000</v>
      </c>
    </row>
    <row r="12" spans="1:5" s="10" customFormat="1" ht="36" x14ac:dyDescent="0.25">
      <c r="A12" s="119" t="s">
        <v>3437</v>
      </c>
      <c r="B12" s="94" t="s">
        <v>3438</v>
      </c>
      <c r="C12" s="94" t="s">
        <v>3439</v>
      </c>
      <c r="D12" s="122">
        <v>184000</v>
      </c>
      <c r="E12" s="122">
        <v>184000</v>
      </c>
    </row>
    <row r="13" spans="1:5" s="10" customFormat="1" ht="24" x14ac:dyDescent="0.25">
      <c r="A13" s="119" t="s">
        <v>3440</v>
      </c>
      <c r="B13" s="94" t="s">
        <v>3441</v>
      </c>
      <c r="C13" s="94" t="s">
        <v>3442</v>
      </c>
      <c r="D13" s="122">
        <v>1076000</v>
      </c>
      <c r="E13" s="122">
        <v>1076000</v>
      </c>
    </row>
    <row r="14" spans="1:5" s="10" customFormat="1" ht="24" x14ac:dyDescent="0.25">
      <c r="A14" s="119" t="s">
        <v>3443</v>
      </c>
      <c r="B14" s="94" t="s">
        <v>1453</v>
      </c>
      <c r="C14" s="94" t="s">
        <v>3444</v>
      </c>
      <c r="D14" s="122">
        <v>582000</v>
      </c>
      <c r="E14" s="122">
        <v>582000</v>
      </c>
    </row>
    <row r="15" spans="1:5" s="10" customFormat="1" ht="24" x14ac:dyDescent="0.25">
      <c r="A15" s="123" t="s">
        <v>3445</v>
      </c>
      <c r="B15" s="124" t="s">
        <v>109</v>
      </c>
      <c r="C15" s="124" t="s">
        <v>3446</v>
      </c>
      <c r="D15" s="122">
        <v>427000</v>
      </c>
      <c r="E15" s="122">
        <v>427000</v>
      </c>
    </row>
    <row r="16" spans="1:5" s="10" customFormat="1" ht="36" x14ac:dyDescent="0.25">
      <c r="A16" s="119" t="s">
        <v>3447</v>
      </c>
      <c r="B16" s="94" t="s">
        <v>401</v>
      </c>
      <c r="C16" s="94" t="s">
        <v>3448</v>
      </c>
      <c r="D16" s="122">
        <v>165000</v>
      </c>
      <c r="E16" s="122">
        <v>165000</v>
      </c>
    </row>
    <row r="17" spans="1:5" s="10" customFormat="1" ht="36" x14ac:dyDescent="0.25">
      <c r="A17" s="119" t="s">
        <v>3449</v>
      </c>
      <c r="B17" s="94" t="s">
        <v>3450</v>
      </c>
      <c r="C17" s="94" t="s">
        <v>3451</v>
      </c>
      <c r="D17" s="122">
        <v>1226000</v>
      </c>
      <c r="E17" s="122">
        <v>1226000</v>
      </c>
    </row>
    <row r="18" spans="1:5" ht="24" x14ac:dyDescent="0.25">
      <c r="A18" s="119" t="s">
        <v>3452</v>
      </c>
      <c r="B18" s="94" t="s">
        <v>3453</v>
      </c>
      <c r="C18" s="94" t="s">
        <v>3454</v>
      </c>
      <c r="D18" s="122">
        <v>277000</v>
      </c>
      <c r="E18" s="122">
        <v>277000</v>
      </c>
    </row>
    <row r="19" spans="1:5" s="10" customFormat="1" ht="24" x14ac:dyDescent="0.25">
      <c r="A19" s="119" t="s">
        <v>3455</v>
      </c>
      <c r="B19" s="94" t="s">
        <v>3456</v>
      </c>
      <c r="C19" s="94" t="s">
        <v>3457</v>
      </c>
      <c r="D19" s="122">
        <v>1049000</v>
      </c>
      <c r="E19" s="122">
        <v>1049000</v>
      </c>
    </row>
    <row r="20" spans="1:5" s="10" customFormat="1" ht="24" x14ac:dyDescent="0.25">
      <c r="A20" s="119" t="s">
        <v>3458</v>
      </c>
      <c r="B20" s="94" t="s">
        <v>3459</v>
      </c>
      <c r="C20" s="94" t="s">
        <v>3460</v>
      </c>
      <c r="D20" s="122">
        <v>286000</v>
      </c>
      <c r="E20" s="122">
        <v>286000</v>
      </c>
    </row>
    <row r="21" spans="1:5" x14ac:dyDescent="0.25">
      <c r="A21" s="158" t="s">
        <v>3461</v>
      </c>
      <c r="B21" s="158" t="s">
        <v>3462</v>
      </c>
      <c r="C21" s="158" t="s">
        <v>3463</v>
      </c>
      <c r="D21" s="163">
        <v>304000</v>
      </c>
      <c r="E21" s="163">
        <v>304000</v>
      </c>
    </row>
    <row r="22" spans="1:5" s="10" customFormat="1" x14ac:dyDescent="0.25">
      <c r="A22" s="160"/>
      <c r="B22" s="160"/>
      <c r="C22" s="160"/>
      <c r="D22" s="164"/>
      <c r="E22" s="164"/>
    </row>
    <row r="23" spans="1:5" s="10" customFormat="1" ht="24" x14ac:dyDescent="0.25">
      <c r="A23" s="119" t="s">
        <v>3464</v>
      </c>
      <c r="B23" s="94" t="s">
        <v>83</v>
      </c>
      <c r="C23" s="94" t="s">
        <v>3465</v>
      </c>
      <c r="D23" s="122">
        <v>799000</v>
      </c>
      <c r="E23" s="122">
        <v>799000</v>
      </c>
    </row>
    <row r="24" spans="1:5" s="10" customFormat="1" ht="24" x14ac:dyDescent="0.25">
      <c r="A24" s="119" t="s">
        <v>3466</v>
      </c>
      <c r="B24" s="94" t="s">
        <v>40</v>
      </c>
      <c r="C24" s="94" t="s">
        <v>3467</v>
      </c>
      <c r="D24" s="122">
        <v>118000</v>
      </c>
      <c r="E24" s="122">
        <v>118000</v>
      </c>
    </row>
    <row r="25" spans="1:5" s="10" customFormat="1" ht="27.6" customHeight="1" x14ac:dyDescent="0.25">
      <c r="A25" s="119" t="s">
        <v>3272</v>
      </c>
      <c r="B25" s="94" t="s">
        <v>112</v>
      </c>
      <c r="C25" s="94" t="s">
        <v>3273</v>
      </c>
      <c r="D25" s="122">
        <v>1095000</v>
      </c>
      <c r="E25" s="122">
        <v>1095000</v>
      </c>
    </row>
    <row r="26" spans="1:5" ht="24" x14ac:dyDescent="0.25">
      <c r="A26" s="119" t="s">
        <v>3274</v>
      </c>
      <c r="B26" s="94" t="s">
        <v>3275</v>
      </c>
      <c r="C26" s="94" t="s">
        <v>3276</v>
      </c>
      <c r="D26" s="122">
        <v>49000</v>
      </c>
      <c r="E26" s="122">
        <v>49000</v>
      </c>
    </row>
    <row r="27" spans="1:5" s="10" customFormat="1" ht="24" x14ac:dyDescent="0.25">
      <c r="A27" s="119" t="s">
        <v>3277</v>
      </c>
      <c r="B27" s="94" t="s">
        <v>3278</v>
      </c>
      <c r="C27" s="94" t="s">
        <v>3279</v>
      </c>
      <c r="D27" s="122">
        <v>245000</v>
      </c>
      <c r="E27" s="122">
        <v>245000</v>
      </c>
    </row>
    <row r="28" spans="1:5" s="10" customFormat="1" ht="24" x14ac:dyDescent="0.25">
      <c r="A28" s="119" t="s">
        <v>3280</v>
      </c>
      <c r="B28" s="94" t="s">
        <v>3281</v>
      </c>
      <c r="C28" s="94" t="s">
        <v>3282</v>
      </c>
      <c r="D28" s="122">
        <v>1239000</v>
      </c>
      <c r="E28" s="122">
        <v>1239000</v>
      </c>
    </row>
    <row r="29" spans="1:5" s="10" customFormat="1" ht="36" x14ac:dyDescent="0.25">
      <c r="A29" s="119" t="s">
        <v>3283</v>
      </c>
      <c r="B29" s="94" t="s">
        <v>596</v>
      </c>
      <c r="C29" s="94" t="s">
        <v>3284</v>
      </c>
      <c r="D29" s="122">
        <v>880000</v>
      </c>
      <c r="E29" s="122">
        <v>880000</v>
      </c>
    </row>
    <row r="30" spans="1:5" s="10" customFormat="1" ht="24" x14ac:dyDescent="0.25">
      <c r="A30" s="119" t="s">
        <v>3285</v>
      </c>
      <c r="B30" s="94" t="s">
        <v>1450</v>
      </c>
      <c r="C30" s="94" t="s">
        <v>3286</v>
      </c>
      <c r="D30" s="122">
        <v>1220000</v>
      </c>
      <c r="E30" s="122">
        <v>1220000</v>
      </c>
    </row>
    <row r="31" spans="1:5" ht="24" x14ac:dyDescent="0.25">
      <c r="A31" s="119" t="s">
        <v>3287</v>
      </c>
      <c r="B31" s="94" t="s">
        <v>91</v>
      </c>
      <c r="C31" s="94" t="s">
        <v>3288</v>
      </c>
      <c r="D31" s="122">
        <f>971000-J31</f>
        <v>971000</v>
      </c>
      <c r="E31" s="122">
        <f>971000-228168</f>
        <v>742832</v>
      </c>
    </row>
    <row r="32" spans="1:5" s="10" customFormat="1" ht="36" x14ac:dyDescent="0.25">
      <c r="A32" s="119" t="s">
        <v>3289</v>
      </c>
      <c r="B32" s="94" t="s">
        <v>62</v>
      </c>
      <c r="C32" s="94" t="s">
        <v>3290</v>
      </c>
      <c r="D32" s="122">
        <v>1274000</v>
      </c>
      <c r="E32" s="122">
        <v>1274000</v>
      </c>
    </row>
    <row r="33" spans="1:5" s="10" customFormat="1" ht="24" x14ac:dyDescent="0.25">
      <c r="A33" s="119" t="s">
        <v>3291</v>
      </c>
      <c r="B33" s="94" t="s">
        <v>79</v>
      </c>
      <c r="C33" s="94" t="s">
        <v>3292</v>
      </c>
      <c r="D33" s="122">
        <v>286000</v>
      </c>
      <c r="E33" s="122">
        <v>286000</v>
      </c>
    </row>
    <row r="34" spans="1:5" s="10" customFormat="1" ht="36" x14ac:dyDescent="0.25">
      <c r="A34" s="119" t="s">
        <v>3293</v>
      </c>
      <c r="B34" s="94" t="s">
        <v>3294</v>
      </c>
      <c r="C34" s="94" t="s">
        <v>3295</v>
      </c>
      <c r="D34" s="122">
        <v>286000</v>
      </c>
      <c r="E34" s="122">
        <v>286000</v>
      </c>
    </row>
    <row r="35" spans="1:5" ht="24" x14ac:dyDescent="0.25">
      <c r="A35" s="119" t="s">
        <v>3296</v>
      </c>
      <c r="B35" s="94" t="s">
        <v>3297</v>
      </c>
      <c r="C35" s="94" t="s">
        <v>3298</v>
      </c>
      <c r="D35" s="122">
        <v>305000</v>
      </c>
      <c r="E35" s="122">
        <v>305000</v>
      </c>
    </row>
    <row r="36" spans="1:5" ht="24" x14ac:dyDescent="0.25">
      <c r="A36" s="119" t="s">
        <v>3299</v>
      </c>
      <c r="B36" s="94" t="s">
        <v>94</v>
      </c>
      <c r="C36" s="94" t="s">
        <v>3300</v>
      </c>
      <c r="D36" s="122">
        <v>658000</v>
      </c>
      <c r="E36" s="122">
        <v>658000</v>
      </c>
    </row>
    <row r="37" spans="1:5" ht="27" customHeight="1" x14ac:dyDescent="0.25">
      <c r="A37" s="119" t="s">
        <v>3301</v>
      </c>
      <c r="B37" s="94" t="s">
        <v>217</v>
      </c>
      <c r="C37" s="94" t="s">
        <v>3302</v>
      </c>
      <c r="D37" s="122">
        <v>261000</v>
      </c>
      <c r="E37" s="122">
        <v>261000</v>
      </c>
    </row>
    <row r="38" spans="1:5" ht="24" x14ac:dyDescent="0.25">
      <c r="A38" s="119" t="s">
        <v>3303</v>
      </c>
      <c r="B38" s="94" t="s">
        <v>3304</v>
      </c>
      <c r="C38" s="94" t="s">
        <v>3305</v>
      </c>
      <c r="D38" s="122">
        <v>394000</v>
      </c>
      <c r="E38" s="122">
        <v>394000</v>
      </c>
    </row>
    <row r="39" spans="1:5" s="10" customFormat="1" ht="48" x14ac:dyDescent="0.25">
      <c r="A39" s="119" t="s">
        <v>3306</v>
      </c>
      <c r="B39" s="94" t="s">
        <v>3307</v>
      </c>
      <c r="C39" s="94" t="s">
        <v>3308</v>
      </c>
      <c r="D39" s="122">
        <v>634000</v>
      </c>
      <c r="E39" s="122">
        <v>634000</v>
      </c>
    </row>
    <row r="40" spans="1:5" s="10" customFormat="1" ht="24" x14ac:dyDescent="0.25">
      <c r="A40" s="119" t="s">
        <v>3309</v>
      </c>
      <c r="B40" s="94" t="s">
        <v>108</v>
      </c>
      <c r="C40" s="94" t="s">
        <v>3310</v>
      </c>
      <c r="D40" s="122">
        <v>320000</v>
      </c>
      <c r="E40" s="122">
        <v>320000</v>
      </c>
    </row>
    <row r="41" spans="1:5" s="10" customFormat="1" ht="24" x14ac:dyDescent="0.25">
      <c r="A41" s="119" t="s">
        <v>3311</v>
      </c>
      <c r="B41" s="94" t="s">
        <v>3312</v>
      </c>
      <c r="C41" s="94" t="s">
        <v>3313</v>
      </c>
      <c r="D41" s="122">
        <v>514000</v>
      </c>
      <c r="E41" s="122">
        <v>514000</v>
      </c>
    </row>
    <row r="42" spans="1:5" s="10" customFormat="1" ht="48" x14ac:dyDescent="0.25">
      <c r="A42" s="119" t="s">
        <v>3314</v>
      </c>
      <c r="B42" s="94" t="s">
        <v>90</v>
      </c>
      <c r="C42" s="94" t="s">
        <v>3315</v>
      </c>
      <c r="D42" s="122">
        <v>82000</v>
      </c>
      <c r="E42" s="122">
        <v>82000</v>
      </c>
    </row>
    <row r="43" spans="1:5" s="10" customFormat="1" ht="48" x14ac:dyDescent="0.25">
      <c r="A43" s="123" t="s">
        <v>3316</v>
      </c>
      <c r="B43" s="123" t="s">
        <v>102</v>
      </c>
      <c r="C43" s="123" t="s">
        <v>3317</v>
      </c>
      <c r="D43" s="125">
        <v>843000</v>
      </c>
      <c r="E43" s="125">
        <v>843000</v>
      </c>
    </row>
    <row r="44" spans="1:5" s="10" customFormat="1" ht="24" x14ac:dyDescent="0.25">
      <c r="A44" s="119" t="s">
        <v>3318</v>
      </c>
      <c r="B44" s="94" t="s">
        <v>87</v>
      </c>
      <c r="C44" s="94" t="s">
        <v>3319</v>
      </c>
      <c r="D44" s="122">
        <v>326000</v>
      </c>
      <c r="E44" s="122">
        <v>326000</v>
      </c>
    </row>
    <row r="45" spans="1:5" s="10" customFormat="1" ht="36" x14ac:dyDescent="0.25">
      <c r="A45" s="119" t="s">
        <v>3320</v>
      </c>
      <c r="B45" s="94" t="s">
        <v>96</v>
      </c>
      <c r="C45" s="94" t="s">
        <v>3321</v>
      </c>
      <c r="D45" s="122">
        <v>882000</v>
      </c>
      <c r="E45" s="122">
        <v>882000</v>
      </c>
    </row>
    <row r="46" spans="1:5" s="10" customFormat="1" ht="24" x14ac:dyDescent="0.25">
      <c r="A46" s="119" t="s">
        <v>3322</v>
      </c>
      <c r="B46" s="94" t="s">
        <v>119</v>
      </c>
      <c r="C46" s="94" t="s">
        <v>3323</v>
      </c>
      <c r="D46" s="122">
        <v>1274000</v>
      </c>
      <c r="E46" s="122">
        <v>1274000</v>
      </c>
    </row>
    <row r="47" spans="1:5" s="10" customFormat="1" ht="24" x14ac:dyDescent="0.25">
      <c r="A47" s="119" t="s">
        <v>3324</v>
      </c>
      <c r="B47" s="94" t="s">
        <v>3325</v>
      </c>
      <c r="C47" s="94" t="s">
        <v>3326</v>
      </c>
      <c r="D47" s="122">
        <v>244000</v>
      </c>
      <c r="E47" s="122">
        <v>244000</v>
      </c>
    </row>
    <row r="48" spans="1:5" s="10" customFormat="1" ht="24" x14ac:dyDescent="0.25">
      <c r="A48" s="119" t="s">
        <v>3327</v>
      </c>
      <c r="B48" s="94" t="s">
        <v>3328</v>
      </c>
      <c r="C48" s="94" t="s">
        <v>3329</v>
      </c>
      <c r="D48" s="122">
        <v>173000</v>
      </c>
      <c r="E48" s="122">
        <v>173000</v>
      </c>
    </row>
    <row r="49" spans="1:5" s="10" customFormat="1" ht="36" x14ac:dyDescent="0.25">
      <c r="A49" s="119" t="s">
        <v>3330</v>
      </c>
      <c r="B49" s="94" t="s">
        <v>3331</v>
      </c>
      <c r="C49" s="94" t="s">
        <v>3332</v>
      </c>
      <c r="D49" s="122">
        <v>1248000</v>
      </c>
      <c r="E49" s="122">
        <v>1248000</v>
      </c>
    </row>
    <row r="50" spans="1:5" s="10" customFormat="1" ht="24" x14ac:dyDescent="0.25">
      <c r="A50" s="119" t="s">
        <v>3333</v>
      </c>
      <c r="B50" s="94" t="s">
        <v>46</v>
      </c>
      <c r="C50" s="94" t="s">
        <v>3334</v>
      </c>
      <c r="D50" s="122">
        <v>284000</v>
      </c>
      <c r="E50" s="122">
        <v>284000</v>
      </c>
    </row>
    <row r="51" spans="1:5" s="10" customFormat="1" ht="36" x14ac:dyDescent="0.25">
      <c r="A51" s="119" t="s">
        <v>3335</v>
      </c>
      <c r="B51" s="94" t="s">
        <v>3336</v>
      </c>
      <c r="C51" s="94" t="s">
        <v>3337</v>
      </c>
      <c r="D51" s="122">
        <v>444000</v>
      </c>
      <c r="E51" s="122">
        <v>444000</v>
      </c>
    </row>
    <row r="52" spans="1:5" s="10" customFormat="1" ht="36" x14ac:dyDescent="0.25">
      <c r="A52" s="119" t="s">
        <v>3338</v>
      </c>
      <c r="B52" s="94" t="s">
        <v>117</v>
      </c>
      <c r="C52" s="94" t="s">
        <v>3339</v>
      </c>
      <c r="D52" s="122">
        <v>91000</v>
      </c>
      <c r="E52" s="122">
        <v>91000</v>
      </c>
    </row>
    <row r="53" spans="1:5" s="10" customFormat="1" ht="24" x14ac:dyDescent="0.25">
      <c r="A53" s="119" t="s">
        <v>3340</v>
      </c>
      <c r="B53" s="94" t="s">
        <v>3341</v>
      </c>
      <c r="C53" s="94" t="s">
        <v>3342</v>
      </c>
      <c r="D53" s="122">
        <v>1182000</v>
      </c>
      <c r="E53" s="122">
        <v>1182000</v>
      </c>
    </row>
    <row r="54" spans="1:5" s="10" customFormat="1" ht="24" x14ac:dyDescent="0.25">
      <c r="A54" s="119" t="s">
        <v>3343</v>
      </c>
      <c r="B54" s="94" t="s">
        <v>92</v>
      </c>
      <c r="C54" s="94" t="s">
        <v>3344</v>
      </c>
      <c r="D54" s="122">
        <v>1182000</v>
      </c>
      <c r="E54" s="122">
        <v>1182000</v>
      </c>
    </row>
    <row r="55" spans="1:5" s="10" customFormat="1" ht="24" x14ac:dyDescent="0.25">
      <c r="A55" s="119" t="s">
        <v>3345</v>
      </c>
      <c r="B55" s="94" t="s">
        <v>3346</v>
      </c>
      <c r="C55" s="94" t="s">
        <v>3347</v>
      </c>
      <c r="D55" s="122">
        <v>403000</v>
      </c>
      <c r="E55" s="122">
        <v>403000</v>
      </c>
    </row>
    <row r="56" spans="1:5" s="10" customFormat="1" ht="24" x14ac:dyDescent="0.25">
      <c r="A56" s="119" t="s">
        <v>3348</v>
      </c>
      <c r="B56" s="94" t="s">
        <v>85</v>
      </c>
      <c r="C56" s="94" t="s">
        <v>3349</v>
      </c>
      <c r="D56" s="122">
        <v>455000</v>
      </c>
      <c r="E56" s="122">
        <v>455000</v>
      </c>
    </row>
    <row r="57" spans="1:5" s="10" customFormat="1" ht="24" x14ac:dyDescent="0.25">
      <c r="A57" s="123" t="s">
        <v>3350</v>
      </c>
      <c r="B57" s="124" t="s">
        <v>115</v>
      </c>
      <c r="C57" s="124" t="s">
        <v>3351</v>
      </c>
      <c r="D57" s="122">
        <v>176000</v>
      </c>
      <c r="E57" s="122">
        <v>176000</v>
      </c>
    </row>
    <row r="58" spans="1:5" s="10" customFormat="1" ht="24" x14ac:dyDescent="0.25">
      <c r="A58" s="119" t="s">
        <v>3352</v>
      </c>
      <c r="B58" s="94" t="s">
        <v>111</v>
      </c>
      <c r="C58" s="94" t="s">
        <v>3353</v>
      </c>
      <c r="D58" s="122">
        <v>414000</v>
      </c>
      <c r="E58" s="122">
        <v>414000</v>
      </c>
    </row>
    <row r="59" spans="1:5" s="10" customFormat="1" ht="24" x14ac:dyDescent="0.25">
      <c r="A59" s="119" t="s">
        <v>3354</v>
      </c>
      <c r="B59" s="94" t="s">
        <v>3355</v>
      </c>
      <c r="C59" s="94" t="s">
        <v>118</v>
      </c>
      <c r="D59" s="122">
        <v>632000</v>
      </c>
      <c r="E59" s="122">
        <v>632000</v>
      </c>
    </row>
    <row r="60" spans="1:5" s="10" customFormat="1" ht="24" x14ac:dyDescent="0.25">
      <c r="A60" s="119" t="s">
        <v>3356</v>
      </c>
      <c r="B60" s="94" t="s">
        <v>3357</v>
      </c>
      <c r="C60" s="94" t="s">
        <v>3358</v>
      </c>
      <c r="D60" s="122">
        <v>452000</v>
      </c>
      <c r="E60" s="122">
        <v>452000</v>
      </c>
    </row>
    <row r="61" spans="1:5" s="10" customFormat="1" ht="36" x14ac:dyDescent="0.25">
      <c r="A61" s="119" t="s">
        <v>3359</v>
      </c>
      <c r="B61" s="94" t="s">
        <v>1484</v>
      </c>
      <c r="C61" s="94" t="s">
        <v>3360</v>
      </c>
      <c r="D61" s="122">
        <v>570000</v>
      </c>
      <c r="E61" s="122">
        <v>570000</v>
      </c>
    </row>
    <row r="62" spans="1:5" s="10" customFormat="1" ht="24" x14ac:dyDescent="0.25">
      <c r="A62" s="119" t="s">
        <v>3361</v>
      </c>
      <c r="B62" s="94" t="s">
        <v>3362</v>
      </c>
      <c r="C62" s="94" t="s">
        <v>3363</v>
      </c>
      <c r="D62" s="122">
        <v>685000</v>
      </c>
      <c r="E62" s="122">
        <v>685000</v>
      </c>
    </row>
    <row r="63" spans="1:5" s="10" customFormat="1" x14ac:dyDescent="0.25">
      <c r="A63" s="158" t="s">
        <v>3364</v>
      </c>
      <c r="B63" s="158" t="s">
        <v>1775</v>
      </c>
      <c r="C63" s="158" t="s">
        <v>3365</v>
      </c>
      <c r="D63" s="163">
        <v>716000</v>
      </c>
      <c r="E63" s="163">
        <v>716000</v>
      </c>
    </row>
    <row r="64" spans="1:5" s="10" customFormat="1" x14ac:dyDescent="0.25">
      <c r="A64" s="160"/>
      <c r="B64" s="160"/>
      <c r="C64" s="160"/>
      <c r="D64" s="164"/>
      <c r="E64" s="164"/>
    </row>
    <row r="65" spans="1:6" s="10" customFormat="1" ht="24" x14ac:dyDescent="0.25">
      <c r="A65" s="119" t="s">
        <v>3366</v>
      </c>
      <c r="B65" s="94" t="s">
        <v>31</v>
      </c>
      <c r="C65" s="94" t="s">
        <v>3367</v>
      </c>
      <c r="D65" s="122">
        <v>752000</v>
      </c>
      <c r="E65" s="122">
        <v>752000</v>
      </c>
    </row>
    <row r="66" spans="1:6" s="10" customFormat="1" ht="36" x14ac:dyDescent="0.25">
      <c r="A66" s="119" t="s">
        <v>3368</v>
      </c>
      <c r="B66" s="94" t="s">
        <v>99</v>
      </c>
      <c r="C66" s="94" t="s">
        <v>3369</v>
      </c>
      <c r="D66" s="122">
        <v>1192000</v>
      </c>
      <c r="E66" s="122">
        <v>1192000</v>
      </c>
    </row>
    <row r="67" spans="1:6" s="10" customFormat="1" ht="24" x14ac:dyDescent="0.25">
      <c r="A67" s="119" t="s">
        <v>3370</v>
      </c>
      <c r="B67" s="94" t="s">
        <v>84</v>
      </c>
      <c r="C67" s="94" t="s">
        <v>3371</v>
      </c>
      <c r="D67" s="122">
        <v>439000</v>
      </c>
      <c r="E67" s="122">
        <v>439000</v>
      </c>
    </row>
    <row r="68" spans="1:6" ht="36" x14ac:dyDescent="0.25">
      <c r="A68" s="119" t="s">
        <v>3372</v>
      </c>
      <c r="B68" s="94" t="s">
        <v>103</v>
      </c>
      <c r="C68" s="94" t="s">
        <v>3373</v>
      </c>
      <c r="D68" s="122">
        <v>421000</v>
      </c>
      <c r="E68" s="122">
        <v>421000</v>
      </c>
    </row>
    <row r="69" spans="1:6" ht="36" x14ac:dyDescent="0.25">
      <c r="A69" s="119" t="s">
        <v>3374</v>
      </c>
      <c r="B69" s="94" t="s">
        <v>106</v>
      </c>
      <c r="C69" s="94" t="s">
        <v>3375</v>
      </c>
      <c r="D69" s="122">
        <v>1248000</v>
      </c>
      <c r="E69" s="122">
        <v>1248000</v>
      </c>
      <c r="F69" s="16"/>
    </row>
    <row r="70" spans="1:6" ht="24" x14ac:dyDescent="0.25">
      <c r="A70" s="119" t="s">
        <v>3376</v>
      </c>
      <c r="B70" s="94" t="s">
        <v>113</v>
      </c>
      <c r="C70" s="94" t="s">
        <v>3377</v>
      </c>
      <c r="D70" s="122">
        <v>495000</v>
      </c>
      <c r="E70" s="122">
        <v>495000</v>
      </c>
    </row>
    <row r="71" spans="1:6" ht="24" x14ac:dyDescent="0.25">
      <c r="A71" s="119" t="s">
        <v>3378</v>
      </c>
      <c r="B71" s="94" t="s">
        <v>1419</v>
      </c>
      <c r="C71" s="94" t="s">
        <v>3379</v>
      </c>
      <c r="D71" s="122">
        <v>1220000</v>
      </c>
      <c r="E71" s="122">
        <v>1220000</v>
      </c>
    </row>
    <row r="72" spans="1:6" ht="24" x14ac:dyDescent="0.25">
      <c r="A72" s="119" t="s">
        <v>3380</v>
      </c>
      <c r="B72" s="94" t="s">
        <v>3381</v>
      </c>
      <c r="C72" s="94" t="s">
        <v>3382</v>
      </c>
      <c r="D72" s="122">
        <v>409000</v>
      </c>
      <c r="E72" s="122">
        <v>409000</v>
      </c>
    </row>
    <row r="73" spans="1:6" ht="48" x14ac:dyDescent="0.25">
      <c r="A73" s="119" t="s">
        <v>3383</v>
      </c>
      <c r="B73" s="94" t="s">
        <v>3384</v>
      </c>
      <c r="C73" s="94" t="s">
        <v>3385</v>
      </c>
      <c r="D73" s="122">
        <v>1038000</v>
      </c>
      <c r="E73" s="122">
        <v>1038000</v>
      </c>
    </row>
    <row r="74" spans="1:6" ht="24" x14ac:dyDescent="0.25">
      <c r="A74" s="119" t="s">
        <v>3386</v>
      </c>
      <c r="B74" s="94" t="s">
        <v>73</v>
      </c>
      <c r="C74" s="94" t="s">
        <v>3387</v>
      </c>
      <c r="D74" s="122">
        <v>542000</v>
      </c>
      <c r="E74" s="122">
        <v>542000</v>
      </c>
    </row>
    <row r="75" spans="1:6" ht="36" x14ac:dyDescent="0.25">
      <c r="A75" s="119" t="s">
        <v>3388</v>
      </c>
      <c r="B75" s="94" t="s">
        <v>3389</v>
      </c>
      <c r="C75" s="94" t="s">
        <v>3390</v>
      </c>
      <c r="D75" s="122">
        <v>555000</v>
      </c>
      <c r="E75" s="122">
        <v>555000</v>
      </c>
    </row>
    <row r="76" spans="1:6" ht="24" x14ac:dyDescent="0.25">
      <c r="A76" s="119" t="s">
        <v>3391</v>
      </c>
      <c r="B76" s="94" t="s">
        <v>3392</v>
      </c>
      <c r="C76" s="94" t="s">
        <v>3393</v>
      </c>
      <c r="D76" s="122">
        <v>1192000</v>
      </c>
      <c r="E76" s="122">
        <v>1192000</v>
      </c>
    </row>
    <row r="77" spans="1:6" ht="24" x14ac:dyDescent="0.25">
      <c r="A77" s="119" t="s">
        <v>3394</v>
      </c>
      <c r="B77" s="94" t="s">
        <v>1669</v>
      </c>
      <c r="C77" s="94" t="s">
        <v>3395</v>
      </c>
      <c r="D77" s="122">
        <v>1230000</v>
      </c>
      <c r="E77" s="122">
        <v>1230000</v>
      </c>
    </row>
    <row r="78" spans="1:6" ht="24" x14ac:dyDescent="0.25">
      <c r="A78" s="119" t="s">
        <v>3396</v>
      </c>
      <c r="B78" s="94" t="s">
        <v>3397</v>
      </c>
      <c r="C78" s="94" t="s">
        <v>3398</v>
      </c>
      <c r="D78" s="122">
        <v>387000</v>
      </c>
      <c r="E78" s="122">
        <v>387000</v>
      </c>
    </row>
    <row r="79" spans="1:6" ht="36" x14ac:dyDescent="0.25">
      <c r="A79" s="119" t="s">
        <v>3399</v>
      </c>
      <c r="B79" s="94" t="s">
        <v>1685</v>
      </c>
      <c r="C79" s="94" t="s">
        <v>3400</v>
      </c>
      <c r="D79" s="122">
        <v>775000</v>
      </c>
      <c r="E79" s="122">
        <v>775000</v>
      </c>
    </row>
    <row r="80" spans="1:6" ht="24" x14ac:dyDescent="0.25">
      <c r="A80" s="119" t="s">
        <v>3401</v>
      </c>
      <c r="B80" s="94" t="s">
        <v>89</v>
      </c>
      <c r="C80" s="94" t="s">
        <v>3402</v>
      </c>
      <c r="D80" s="122">
        <v>912000</v>
      </c>
      <c r="E80" s="122">
        <v>912000</v>
      </c>
    </row>
    <row r="81" spans="1:5" ht="24" x14ac:dyDescent="0.25">
      <c r="A81" s="119" t="s">
        <v>3403</v>
      </c>
      <c r="B81" s="94" t="s">
        <v>1737</v>
      </c>
      <c r="C81" s="94" t="s">
        <v>3404</v>
      </c>
      <c r="D81" s="122">
        <v>245000</v>
      </c>
      <c r="E81" s="122">
        <v>245000</v>
      </c>
    </row>
    <row r="82" spans="1:5" ht="24" x14ac:dyDescent="0.25">
      <c r="A82" s="119" t="s">
        <v>3405</v>
      </c>
      <c r="B82" s="94" t="s">
        <v>582</v>
      </c>
      <c r="C82" s="94" t="s">
        <v>3406</v>
      </c>
      <c r="D82" s="122">
        <v>773000</v>
      </c>
      <c r="E82" s="122">
        <v>773000</v>
      </c>
    </row>
    <row r="83" spans="1:5" ht="24" x14ac:dyDescent="0.25">
      <c r="A83" s="119" t="s">
        <v>3407</v>
      </c>
      <c r="B83" s="94" t="s">
        <v>1749</v>
      </c>
      <c r="C83" s="94" t="s">
        <v>3408</v>
      </c>
      <c r="D83" s="122">
        <v>1230000</v>
      </c>
      <c r="E83" s="122">
        <v>1230000</v>
      </c>
    </row>
    <row r="84" spans="1:5" ht="24" x14ac:dyDescent="0.25">
      <c r="A84" s="119" t="s">
        <v>3409</v>
      </c>
      <c r="B84" s="94" t="s">
        <v>1570</v>
      </c>
      <c r="C84" s="94" t="s">
        <v>3410</v>
      </c>
      <c r="D84" s="122">
        <v>86000</v>
      </c>
      <c r="E84" s="122">
        <v>86000</v>
      </c>
    </row>
    <row r="85" spans="1:5" ht="24" x14ac:dyDescent="0.25">
      <c r="A85" s="119" t="s">
        <v>3411</v>
      </c>
      <c r="B85" s="94" t="s">
        <v>3412</v>
      </c>
      <c r="C85" s="94" t="s">
        <v>3413</v>
      </c>
      <c r="D85" s="122">
        <v>804000</v>
      </c>
      <c r="E85" s="122">
        <v>804000</v>
      </c>
    </row>
    <row r="86" spans="1:5" ht="24" x14ac:dyDescent="0.25">
      <c r="A86" s="119" t="s">
        <v>3414</v>
      </c>
      <c r="B86" s="94" t="s">
        <v>105</v>
      </c>
      <c r="C86" s="94" t="s">
        <v>3415</v>
      </c>
      <c r="D86" s="122">
        <v>427000</v>
      </c>
      <c r="E86" s="122">
        <v>427000</v>
      </c>
    </row>
    <row r="87" spans="1:5" ht="24" x14ac:dyDescent="0.25">
      <c r="A87" s="119" t="s">
        <v>3416</v>
      </c>
      <c r="B87" s="94" t="s">
        <v>116</v>
      </c>
      <c r="C87" s="94" t="s">
        <v>3417</v>
      </c>
      <c r="D87" s="102">
        <f>717000-J87</f>
        <v>717000</v>
      </c>
      <c r="E87" s="102">
        <f>717000-139812.55</f>
        <v>577187.44999999995</v>
      </c>
    </row>
    <row r="88" spans="1:5" ht="24" x14ac:dyDescent="0.25">
      <c r="A88" s="119" t="s">
        <v>3418</v>
      </c>
      <c r="B88" s="94" t="s">
        <v>80</v>
      </c>
      <c r="C88" s="94" t="s">
        <v>3419</v>
      </c>
      <c r="D88" s="122">
        <v>430000</v>
      </c>
      <c r="E88" s="122">
        <v>430000</v>
      </c>
    </row>
  </sheetData>
  <mergeCells count="12">
    <mergeCell ref="A1:C1"/>
    <mergeCell ref="A2:E2"/>
    <mergeCell ref="A21:A22"/>
    <mergeCell ref="B21:B22"/>
    <mergeCell ref="C21:C22"/>
    <mergeCell ref="D21:D22"/>
    <mergeCell ref="E21:E22"/>
    <mergeCell ref="A63:A64"/>
    <mergeCell ref="B63:B64"/>
    <mergeCell ref="C63:C64"/>
    <mergeCell ref="D63:D64"/>
    <mergeCell ref="E63:E64"/>
  </mergeCells>
  <pageMargins left="0.70866141732283472" right="0.70866141732283472" top="0.78740157480314965" bottom="0.78740157480314965" header="0.31496062992125984" footer="0.31496062992125984"/>
  <pageSetup paperSize="9" firstPageNumber="43" fitToHeight="0" orientation="portrait" useFirstPageNumber="1" r:id="rId1"/>
  <headerFooter>
    <oddFooter>&amp;C&amp;P&amp;RTab. č. 10 Krajské dotační programy kap. 48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D171"/>
  <sheetViews>
    <sheetView workbookViewId="0">
      <selection activeCell="G3" sqref="G3"/>
    </sheetView>
  </sheetViews>
  <sheetFormatPr defaultColWidth="9.140625" defaultRowHeight="15" x14ac:dyDescent="0.25"/>
  <cols>
    <col min="1" max="1" width="24.42578125" style="7" customWidth="1"/>
    <col min="2" max="2" width="52.85546875" style="7" customWidth="1"/>
    <col min="3" max="3" width="13.85546875" style="7" customWidth="1"/>
    <col min="4" max="4" width="16.28515625" style="7" customWidth="1"/>
    <col min="5" max="246" width="9.140625" style="7"/>
    <col min="247" max="247" width="8.28515625" style="7" customWidth="1"/>
    <col min="248" max="248" width="11.7109375" style="7" customWidth="1"/>
    <col min="249" max="249" width="17.28515625" style="7" customWidth="1"/>
    <col min="250" max="250" width="10.42578125" style="7" customWidth="1"/>
    <col min="251" max="251" width="7.7109375" style="7" bestFit="1" customWidth="1"/>
    <col min="252" max="252" width="8.28515625" style="7" customWidth="1"/>
    <col min="253" max="253" width="5.42578125" style="7" customWidth="1"/>
    <col min="254" max="254" width="5" style="7" customWidth="1"/>
    <col min="255" max="255" width="9.28515625" style="7" customWidth="1"/>
    <col min="256" max="256" width="17.42578125" style="7" customWidth="1"/>
    <col min="257" max="502" width="9.140625" style="7"/>
    <col min="503" max="503" width="8.28515625" style="7" customWidth="1"/>
    <col min="504" max="504" width="11.7109375" style="7" customWidth="1"/>
    <col min="505" max="505" width="17.28515625" style="7" customWidth="1"/>
    <col min="506" max="506" width="10.42578125" style="7" customWidth="1"/>
    <col min="507" max="507" width="7.7109375" style="7" bestFit="1" customWidth="1"/>
    <col min="508" max="508" width="8.28515625" style="7" customWidth="1"/>
    <col min="509" max="509" width="5.42578125" style="7" customWidth="1"/>
    <col min="510" max="510" width="5" style="7" customWidth="1"/>
    <col min="511" max="511" width="9.28515625" style="7" customWidth="1"/>
    <col min="512" max="512" width="17.42578125" style="7" customWidth="1"/>
    <col min="513" max="758" width="9.140625" style="7"/>
    <col min="759" max="759" width="8.28515625" style="7" customWidth="1"/>
    <col min="760" max="760" width="11.7109375" style="7" customWidth="1"/>
    <col min="761" max="761" width="17.28515625" style="7" customWidth="1"/>
    <col min="762" max="762" width="10.42578125" style="7" customWidth="1"/>
    <col min="763" max="763" width="7.7109375" style="7" bestFit="1" customWidth="1"/>
    <col min="764" max="764" width="8.28515625" style="7" customWidth="1"/>
    <col min="765" max="765" width="5.42578125" style="7" customWidth="1"/>
    <col min="766" max="766" width="5" style="7" customWidth="1"/>
    <col min="767" max="767" width="9.28515625" style="7" customWidth="1"/>
    <col min="768" max="768" width="17.42578125" style="7" customWidth="1"/>
    <col min="769" max="1014" width="9.140625" style="7"/>
    <col min="1015" max="1015" width="8.28515625" style="7" customWidth="1"/>
    <col min="1016" max="1016" width="11.7109375" style="7" customWidth="1"/>
    <col min="1017" max="1017" width="17.28515625" style="7" customWidth="1"/>
    <col min="1018" max="1018" width="10.42578125" style="7" customWidth="1"/>
    <col min="1019" max="1019" width="7.7109375" style="7" bestFit="1" customWidth="1"/>
    <col min="1020" max="1020" width="8.28515625" style="7" customWidth="1"/>
    <col min="1021" max="1021" width="5.42578125" style="7" customWidth="1"/>
    <col min="1022" max="1022" width="5" style="7" customWidth="1"/>
    <col min="1023" max="1023" width="9.28515625" style="7" customWidth="1"/>
    <col min="1024" max="1024" width="17.42578125" style="7" customWidth="1"/>
    <col min="1025" max="1270" width="9.140625" style="7"/>
    <col min="1271" max="1271" width="8.28515625" style="7" customWidth="1"/>
    <col min="1272" max="1272" width="11.7109375" style="7" customWidth="1"/>
    <col min="1273" max="1273" width="17.28515625" style="7" customWidth="1"/>
    <col min="1274" max="1274" width="10.42578125" style="7" customWidth="1"/>
    <col min="1275" max="1275" width="7.7109375" style="7" bestFit="1" customWidth="1"/>
    <col min="1276" max="1276" width="8.28515625" style="7" customWidth="1"/>
    <col min="1277" max="1277" width="5.42578125" style="7" customWidth="1"/>
    <col min="1278" max="1278" width="5" style="7" customWidth="1"/>
    <col min="1279" max="1279" width="9.28515625" style="7" customWidth="1"/>
    <col min="1280" max="1280" width="17.42578125" style="7" customWidth="1"/>
    <col min="1281" max="1526" width="9.140625" style="7"/>
    <col min="1527" max="1527" width="8.28515625" style="7" customWidth="1"/>
    <col min="1528" max="1528" width="11.7109375" style="7" customWidth="1"/>
    <col min="1529" max="1529" width="17.28515625" style="7" customWidth="1"/>
    <col min="1530" max="1530" width="10.42578125" style="7" customWidth="1"/>
    <col min="1531" max="1531" width="7.7109375" style="7" bestFit="1" customWidth="1"/>
    <col min="1532" max="1532" width="8.28515625" style="7" customWidth="1"/>
    <col min="1533" max="1533" width="5.42578125" style="7" customWidth="1"/>
    <col min="1534" max="1534" width="5" style="7" customWidth="1"/>
    <col min="1535" max="1535" width="9.28515625" style="7" customWidth="1"/>
    <col min="1536" max="1536" width="17.42578125" style="7" customWidth="1"/>
    <col min="1537" max="1782" width="9.140625" style="7"/>
    <col min="1783" max="1783" width="8.28515625" style="7" customWidth="1"/>
    <col min="1784" max="1784" width="11.7109375" style="7" customWidth="1"/>
    <col min="1785" max="1785" width="17.28515625" style="7" customWidth="1"/>
    <col min="1786" max="1786" width="10.42578125" style="7" customWidth="1"/>
    <col min="1787" max="1787" width="7.7109375" style="7" bestFit="1" customWidth="1"/>
    <col min="1788" max="1788" width="8.28515625" style="7" customWidth="1"/>
    <col min="1789" max="1789" width="5.42578125" style="7" customWidth="1"/>
    <col min="1790" max="1790" width="5" style="7" customWidth="1"/>
    <col min="1791" max="1791" width="9.28515625" style="7" customWidth="1"/>
    <col min="1792" max="1792" width="17.42578125" style="7" customWidth="1"/>
    <col min="1793" max="2038" width="9.140625" style="7"/>
    <col min="2039" max="2039" width="8.28515625" style="7" customWidth="1"/>
    <col min="2040" max="2040" width="11.7109375" style="7" customWidth="1"/>
    <col min="2041" max="2041" width="17.28515625" style="7" customWidth="1"/>
    <col min="2042" max="2042" width="10.42578125" style="7" customWidth="1"/>
    <col min="2043" max="2043" width="7.7109375" style="7" bestFit="1" customWidth="1"/>
    <col min="2044" max="2044" width="8.28515625" style="7" customWidth="1"/>
    <col min="2045" max="2045" width="5.42578125" style="7" customWidth="1"/>
    <col min="2046" max="2046" width="5" style="7" customWidth="1"/>
    <col min="2047" max="2047" width="9.28515625" style="7" customWidth="1"/>
    <col min="2048" max="2048" width="17.42578125" style="7" customWidth="1"/>
    <col min="2049" max="2294" width="9.140625" style="7"/>
    <col min="2295" max="2295" width="8.28515625" style="7" customWidth="1"/>
    <col min="2296" max="2296" width="11.7109375" style="7" customWidth="1"/>
    <col min="2297" max="2297" width="17.28515625" style="7" customWidth="1"/>
    <col min="2298" max="2298" width="10.42578125" style="7" customWidth="1"/>
    <col min="2299" max="2299" width="7.7109375" style="7" bestFit="1" customWidth="1"/>
    <col min="2300" max="2300" width="8.28515625" style="7" customWidth="1"/>
    <col min="2301" max="2301" width="5.42578125" style="7" customWidth="1"/>
    <col min="2302" max="2302" width="5" style="7" customWidth="1"/>
    <col min="2303" max="2303" width="9.28515625" style="7" customWidth="1"/>
    <col min="2304" max="2304" width="17.42578125" style="7" customWidth="1"/>
    <col min="2305" max="2550" width="9.140625" style="7"/>
    <col min="2551" max="2551" width="8.28515625" style="7" customWidth="1"/>
    <col min="2552" max="2552" width="11.7109375" style="7" customWidth="1"/>
    <col min="2553" max="2553" width="17.28515625" style="7" customWidth="1"/>
    <col min="2554" max="2554" width="10.42578125" style="7" customWidth="1"/>
    <col min="2555" max="2555" width="7.7109375" style="7" bestFit="1" customWidth="1"/>
    <col min="2556" max="2556" width="8.28515625" style="7" customWidth="1"/>
    <col min="2557" max="2557" width="5.42578125" style="7" customWidth="1"/>
    <col min="2558" max="2558" width="5" style="7" customWidth="1"/>
    <col min="2559" max="2559" width="9.28515625" style="7" customWidth="1"/>
    <col min="2560" max="2560" width="17.42578125" style="7" customWidth="1"/>
    <col min="2561" max="2806" width="9.140625" style="7"/>
    <col min="2807" max="2807" width="8.28515625" style="7" customWidth="1"/>
    <col min="2808" max="2808" width="11.7109375" style="7" customWidth="1"/>
    <col min="2809" max="2809" width="17.28515625" style="7" customWidth="1"/>
    <col min="2810" max="2810" width="10.42578125" style="7" customWidth="1"/>
    <col min="2811" max="2811" width="7.7109375" style="7" bestFit="1" customWidth="1"/>
    <col min="2812" max="2812" width="8.28515625" style="7" customWidth="1"/>
    <col min="2813" max="2813" width="5.42578125" style="7" customWidth="1"/>
    <col min="2814" max="2814" width="5" style="7" customWidth="1"/>
    <col min="2815" max="2815" width="9.28515625" style="7" customWidth="1"/>
    <col min="2816" max="2816" width="17.42578125" style="7" customWidth="1"/>
    <col min="2817" max="3062" width="9.140625" style="7"/>
    <col min="3063" max="3063" width="8.28515625" style="7" customWidth="1"/>
    <col min="3064" max="3064" width="11.7109375" style="7" customWidth="1"/>
    <col min="3065" max="3065" width="17.28515625" style="7" customWidth="1"/>
    <col min="3066" max="3066" width="10.42578125" style="7" customWidth="1"/>
    <col min="3067" max="3067" width="7.7109375" style="7" bestFit="1" customWidth="1"/>
    <col min="3068" max="3068" width="8.28515625" style="7" customWidth="1"/>
    <col min="3069" max="3069" width="5.42578125" style="7" customWidth="1"/>
    <col min="3070" max="3070" width="5" style="7" customWidth="1"/>
    <col min="3071" max="3071" width="9.28515625" style="7" customWidth="1"/>
    <col min="3072" max="3072" width="17.42578125" style="7" customWidth="1"/>
    <col min="3073" max="3318" width="9.140625" style="7"/>
    <col min="3319" max="3319" width="8.28515625" style="7" customWidth="1"/>
    <col min="3320" max="3320" width="11.7109375" style="7" customWidth="1"/>
    <col min="3321" max="3321" width="17.28515625" style="7" customWidth="1"/>
    <col min="3322" max="3322" width="10.42578125" style="7" customWidth="1"/>
    <col min="3323" max="3323" width="7.7109375" style="7" bestFit="1" customWidth="1"/>
    <col min="3324" max="3324" width="8.28515625" style="7" customWidth="1"/>
    <col min="3325" max="3325" width="5.42578125" style="7" customWidth="1"/>
    <col min="3326" max="3326" width="5" style="7" customWidth="1"/>
    <col min="3327" max="3327" width="9.28515625" style="7" customWidth="1"/>
    <col min="3328" max="3328" width="17.42578125" style="7" customWidth="1"/>
    <col min="3329" max="3574" width="9.140625" style="7"/>
    <col min="3575" max="3575" width="8.28515625" style="7" customWidth="1"/>
    <col min="3576" max="3576" width="11.7109375" style="7" customWidth="1"/>
    <col min="3577" max="3577" width="17.28515625" style="7" customWidth="1"/>
    <col min="3578" max="3578" width="10.42578125" style="7" customWidth="1"/>
    <col min="3579" max="3579" width="7.7109375" style="7" bestFit="1" customWidth="1"/>
    <col min="3580" max="3580" width="8.28515625" style="7" customWidth="1"/>
    <col min="3581" max="3581" width="5.42578125" style="7" customWidth="1"/>
    <col min="3582" max="3582" width="5" style="7" customWidth="1"/>
    <col min="3583" max="3583" width="9.28515625" style="7" customWidth="1"/>
    <col min="3584" max="3584" width="17.42578125" style="7" customWidth="1"/>
    <col min="3585" max="3830" width="9.140625" style="7"/>
    <col min="3831" max="3831" width="8.28515625" style="7" customWidth="1"/>
    <col min="3832" max="3832" width="11.7109375" style="7" customWidth="1"/>
    <col min="3833" max="3833" width="17.28515625" style="7" customWidth="1"/>
    <col min="3834" max="3834" width="10.42578125" style="7" customWidth="1"/>
    <col min="3835" max="3835" width="7.7109375" style="7" bestFit="1" customWidth="1"/>
    <col min="3836" max="3836" width="8.28515625" style="7" customWidth="1"/>
    <col min="3837" max="3837" width="5.42578125" style="7" customWidth="1"/>
    <col min="3838" max="3838" width="5" style="7" customWidth="1"/>
    <col min="3839" max="3839" width="9.28515625" style="7" customWidth="1"/>
    <col min="3840" max="3840" width="17.42578125" style="7" customWidth="1"/>
    <col min="3841" max="4086" width="9.140625" style="7"/>
    <col min="4087" max="4087" width="8.28515625" style="7" customWidth="1"/>
    <col min="4088" max="4088" width="11.7109375" style="7" customWidth="1"/>
    <col min="4089" max="4089" width="17.28515625" style="7" customWidth="1"/>
    <col min="4090" max="4090" width="10.42578125" style="7" customWidth="1"/>
    <col min="4091" max="4091" width="7.7109375" style="7" bestFit="1" customWidth="1"/>
    <col min="4092" max="4092" width="8.28515625" style="7" customWidth="1"/>
    <col min="4093" max="4093" width="5.42578125" style="7" customWidth="1"/>
    <col min="4094" max="4094" width="5" style="7" customWidth="1"/>
    <col min="4095" max="4095" width="9.28515625" style="7" customWidth="1"/>
    <col min="4096" max="4096" width="17.42578125" style="7" customWidth="1"/>
    <col min="4097" max="4342" width="9.140625" style="7"/>
    <col min="4343" max="4343" width="8.28515625" style="7" customWidth="1"/>
    <col min="4344" max="4344" width="11.7109375" style="7" customWidth="1"/>
    <col min="4345" max="4345" width="17.28515625" style="7" customWidth="1"/>
    <col min="4346" max="4346" width="10.42578125" style="7" customWidth="1"/>
    <col min="4347" max="4347" width="7.7109375" style="7" bestFit="1" customWidth="1"/>
    <col min="4348" max="4348" width="8.28515625" style="7" customWidth="1"/>
    <col min="4349" max="4349" width="5.42578125" style="7" customWidth="1"/>
    <col min="4350" max="4350" width="5" style="7" customWidth="1"/>
    <col min="4351" max="4351" width="9.28515625" style="7" customWidth="1"/>
    <col min="4352" max="4352" width="17.42578125" style="7" customWidth="1"/>
    <col min="4353" max="4598" width="9.140625" style="7"/>
    <col min="4599" max="4599" width="8.28515625" style="7" customWidth="1"/>
    <col min="4600" max="4600" width="11.7109375" style="7" customWidth="1"/>
    <col min="4601" max="4601" width="17.28515625" style="7" customWidth="1"/>
    <col min="4602" max="4602" width="10.42578125" style="7" customWidth="1"/>
    <col min="4603" max="4603" width="7.7109375" style="7" bestFit="1" customWidth="1"/>
    <col min="4604" max="4604" width="8.28515625" style="7" customWidth="1"/>
    <col min="4605" max="4605" width="5.42578125" style="7" customWidth="1"/>
    <col min="4606" max="4606" width="5" style="7" customWidth="1"/>
    <col min="4607" max="4607" width="9.28515625" style="7" customWidth="1"/>
    <col min="4608" max="4608" width="17.42578125" style="7" customWidth="1"/>
    <col min="4609" max="4854" width="9.140625" style="7"/>
    <col min="4855" max="4855" width="8.28515625" style="7" customWidth="1"/>
    <col min="4856" max="4856" width="11.7109375" style="7" customWidth="1"/>
    <col min="4857" max="4857" width="17.28515625" style="7" customWidth="1"/>
    <col min="4858" max="4858" width="10.42578125" style="7" customWidth="1"/>
    <col min="4859" max="4859" width="7.7109375" style="7" bestFit="1" customWidth="1"/>
    <col min="4860" max="4860" width="8.28515625" style="7" customWidth="1"/>
    <col min="4861" max="4861" width="5.42578125" style="7" customWidth="1"/>
    <col min="4862" max="4862" width="5" style="7" customWidth="1"/>
    <col min="4863" max="4863" width="9.28515625" style="7" customWidth="1"/>
    <col min="4864" max="4864" width="17.42578125" style="7" customWidth="1"/>
    <col min="4865" max="5110" width="9.140625" style="7"/>
    <col min="5111" max="5111" width="8.28515625" style="7" customWidth="1"/>
    <col min="5112" max="5112" width="11.7109375" style="7" customWidth="1"/>
    <col min="5113" max="5113" width="17.28515625" style="7" customWidth="1"/>
    <col min="5114" max="5114" width="10.42578125" style="7" customWidth="1"/>
    <col min="5115" max="5115" width="7.7109375" style="7" bestFit="1" customWidth="1"/>
    <col min="5116" max="5116" width="8.28515625" style="7" customWidth="1"/>
    <col min="5117" max="5117" width="5.42578125" style="7" customWidth="1"/>
    <col min="5118" max="5118" width="5" style="7" customWidth="1"/>
    <col min="5119" max="5119" width="9.28515625" style="7" customWidth="1"/>
    <col min="5120" max="5120" width="17.42578125" style="7" customWidth="1"/>
    <col min="5121" max="5366" width="9.140625" style="7"/>
    <col min="5367" max="5367" width="8.28515625" style="7" customWidth="1"/>
    <col min="5368" max="5368" width="11.7109375" style="7" customWidth="1"/>
    <col min="5369" max="5369" width="17.28515625" style="7" customWidth="1"/>
    <col min="5370" max="5370" width="10.42578125" style="7" customWidth="1"/>
    <col min="5371" max="5371" width="7.7109375" style="7" bestFit="1" customWidth="1"/>
    <col min="5372" max="5372" width="8.28515625" style="7" customWidth="1"/>
    <col min="5373" max="5373" width="5.42578125" style="7" customWidth="1"/>
    <col min="5374" max="5374" width="5" style="7" customWidth="1"/>
    <col min="5375" max="5375" width="9.28515625" style="7" customWidth="1"/>
    <col min="5376" max="5376" width="17.42578125" style="7" customWidth="1"/>
    <col min="5377" max="5622" width="9.140625" style="7"/>
    <col min="5623" max="5623" width="8.28515625" style="7" customWidth="1"/>
    <col min="5624" max="5624" width="11.7109375" style="7" customWidth="1"/>
    <col min="5625" max="5625" width="17.28515625" style="7" customWidth="1"/>
    <col min="5626" max="5626" width="10.42578125" style="7" customWidth="1"/>
    <col min="5627" max="5627" width="7.7109375" style="7" bestFit="1" customWidth="1"/>
    <col min="5628" max="5628" width="8.28515625" style="7" customWidth="1"/>
    <col min="5629" max="5629" width="5.42578125" style="7" customWidth="1"/>
    <col min="5630" max="5630" width="5" style="7" customWidth="1"/>
    <col min="5631" max="5631" width="9.28515625" style="7" customWidth="1"/>
    <col min="5632" max="5632" width="17.42578125" style="7" customWidth="1"/>
    <col min="5633" max="5878" width="9.140625" style="7"/>
    <col min="5879" max="5879" width="8.28515625" style="7" customWidth="1"/>
    <col min="5880" max="5880" width="11.7109375" style="7" customWidth="1"/>
    <col min="5881" max="5881" width="17.28515625" style="7" customWidth="1"/>
    <col min="5882" max="5882" width="10.42578125" style="7" customWidth="1"/>
    <col min="5883" max="5883" width="7.7109375" style="7" bestFit="1" customWidth="1"/>
    <col min="5884" max="5884" width="8.28515625" style="7" customWidth="1"/>
    <col min="5885" max="5885" width="5.42578125" style="7" customWidth="1"/>
    <col min="5886" max="5886" width="5" style="7" customWidth="1"/>
    <col min="5887" max="5887" width="9.28515625" style="7" customWidth="1"/>
    <col min="5888" max="5888" width="17.42578125" style="7" customWidth="1"/>
    <col min="5889" max="6134" width="9.140625" style="7"/>
    <col min="6135" max="6135" width="8.28515625" style="7" customWidth="1"/>
    <col min="6136" max="6136" width="11.7109375" style="7" customWidth="1"/>
    <col min="6137" max="6137" width="17.28515625" style="7" customWidth="1"/>
    <col min="6138" max="6138" width="10.42578125" style="7" customWidth="1"/>
    <col min="6139" max="6139" width="7.7109375" style="7" bestFit="1" customWidth="1"/>
    <col min="6140" max="6140" width="8.28515625" style="7" customWidth="1"/>
    <col min="6141" max="6141" width="5.42578125" style="7" customWidth="1"/>
    <col min="6142" max="6142" width="5" style="7" customWidth="1"/>
    <col min="6143" max="6143" width="9.28515625" style="7" customWidth="1"/>
    <col min="6144" max="6144" width="17.42578125" style="7" customWidth="1"/>
    <col min="6145" max="6390" width="9.140625" style="7"/>
    <col min="6391" max="6391" width="8.28515625" style="7" customWidth="1"/>
    <col min="6392" max="6392" width="11.7109375" style="7" customWidth="1"/>
    <col min="6393" max="6393" width="17.28515625" style="7" customWidth="1"/>
    <col min="6394" max="6394" width="10.42578125" style="7" customWidth="1"/>
    <col min="6395" max="6395" width="7.7109375" style="7" bestFit="1" customWidth="1"/>
    <col min="6396" max="6396" width="8.28515625" style="7" customWidth="1"/>
    <col min="6397" max="6397" width="5.42578125" style="7" customWidth="1"/>
    <col min="6398" max="6398" width="5" style="7" customWidth="1"/>
    <col min="6399" max="6399" width="9.28515625" style="7" customWidth="1"/>
    <col min="6400" max="6400" width="17.42578125" style="7" customWidth="1"/>
    <col min="6401" max="6646" width="9.140625" style="7"/>
    <col min="6647" max="6647" width="8.28515625" style="7" customWidth="1"/>
    <col min="6648" max="6648" width="11.7109375" style="7" customWidth="1"/>
    <col min="6649" max="6649" width="17.28515625" style="7" customWidth="1"/>
    <col min="6650" max="6650" width="10.42578125" style="7" customWidth="1"/>
    <col min="6651" max="6651" width="7.7109375" style="7" bestFit="1" customWidth="1"/>
    <col min="6652" max="6652" width="8.28515625" style="7" customWidth="1"/>
    <col min="6653" max="6653" width="5.42578125" style="7" customWidth="1"/>
    <col min="6654" max="6654" width="5" style="7" customWidth="1"/>
    <col min="6655" max="6655" width="9.28515625" style="7" customWidth="1"/>
    <col min="6656" max="6656" width="17.42578125" style="7" customWidth="1"/>
    <col min="6657" max="6902" width="9.140625" style="7"/>
    <col min="6903" max="6903" width="8.28515625" style="7" customWidth="1"/>
    <col min="6904" max="6904" width="11.7109375" style="7" customWidth="1"/>
    <col min="6905" max="6905" width="17.28515625" style="7" customWidth="1"/>
    <col min="6906" max="6906" width="10.42578125" style="7" customWidth="1"/>
    <col min="6907" max="6907" width="7.7109375" style="7" bestFit="1" customWidth="1"/>
    <col min="6908" max="6908" width="8.28515625" style="7" customWidth="1"/>
    <col min="6909" max="6909" width="5.42578125" style="7" customWidth="1"/>
    <col min="6910" max="6910" width="5" style="7" customWidth="1"/>
    <col min="6911" max="6911" width="9.28515625" style="7" customWidth="1"/>
    <col min="6912" max="6912" width="17.42578125" style="7" customWidth="1"/>
    <col min="6913" max="7158" width="9.140625" style="7"/>
    <col min="7159" max="7159" width="8.28515625" style="7" customWidth="1"/>
    <col min="7160" max="7160" width="11.7109375" style="7" customWidth="1"/>
    <col min="7161" max="7161" width="17.28515625" style="7" customWidth="1"/>
    <col min="7162" max="7162" width="10.42578125" style="7" customWidth="1"/>
    <col min="7163" max="7163" width="7.7109375" style="7" bestFit="1" customWidth="1"/>
    <col min="7164" max="7164" width="8.28515625" style="7" customWidth="1"/>
    <col min="7165" max="7165" width="5.42578125" style="7" customWidth="1"/>
    <col min="7166" max="7166" width="5" style="7" customWidth="1"/>
    <col min="7167" max="7167" width="9.28515625" style="7" customWidth="1"/>
    <col min="7168" max="7168" width="17.42578125" style="7" customWidth="1"/>
    <col min="7169" max="7414" width="9.140625" style="7"/>
    <col min="7415" max="7415" width="8.28515625" style="7" customWidth="1"/>
    <col min="7416" max="7416" width="11.7109375" style="7" customWidth="1"/>
    <col min="7417" max="7417" width="17.28515625" style="7" customWidth="1"/>
    <col min="7418" max="7418" width="10.42578125" style="7" customWidth="1"/>
    <col min="7419" max="7419" width="7.7109375" style="7" bestFit="1" customWidth="1"/>
    <col min="7420" max="7420" width="8.28515625" style="7" customWidth="1"/>
    <col min="7421" max="7421" width="5.42578125" style="7" customWidth="1"/>
    <col min="7422" max="7422" width="5" style="7" customWidth="1"/>
    <col min="7423" max="7423" width="9.28515625" style="7" customWidth="1"/>
    <col min="7424" max="7424" width="17.42578125" style="7" customWidth="1"/>
    <col min="7425" max="7670" width="9.140625" style="7"/>
    <col min="7671" max="7671" width="8.28515625" style="7" customWidth="1"/>
    <col min="7672" max="7672" width="11.7109375" style="7" customWidth="1"/>
    <col min="7673" max="7673" width="17.28515625" style="7" customWidth="1"/>
    <col min="7674" max="7674" width="10.42578125" style="7" customWidth="1"/>
    <col min="7675" max="7675" width="7.7109375" style="7" bestFit="1" customWidth="1"/>
    <col min="7676" max="7676" width="8.28515625" style="7" customWidth="1"/>
    <col min="7677" max="7677" width="5.42578125" style="7" customWidth="1"/>
    <col min="7678" max="7678" width="5" style="7" customWidth="1"/>
    <col min="7679" max="7679" width="9.28515625" style="7" customWidth="1"/>
    <col min="7680" max="7680" width="17.42578125" style="7" customWidth="1"/>
    <col min="7681" max="7926" width="9.140625" style="7"/>
    <col min="7927" max="7927" width="8.28515625" style="7" customWidth="1"/>
    <col min="7928" max="7928" width="11.7109375" style="7" customWidth="1"/>
    <col min="7929" max="7929" width="17.28515625" style="7" customWidth="1"/>
    <col min="7930" max="7930" width="10.42578125" style="7" customWidth="1"/>
    <col min="7931" max="7931" width="7.7109375" style="7" bestFit="1" customWidth="1"/>
    <col min="7932" max="7932" width="8.28515625" style="7" customWidth="1"/>
    <col min="7933" max="7933" width="5.42578125" style="7" customWidth="1"/>
    <col min="7934" max="7934" width="5" style="7" customWidth="1"/>
    <col min="7935" max="7935" width="9.28515625" style="7" customWidth="1"/>
    <col min="7936" max="7936" width="17.42578125" style="7" customWidth="1"/>
    <col min="7937" max="8182" width="9.140625" style="7"/>
    <col min="8183" max="8183" width="8.28515625" style="7" customWidth="1"/>
    <col min="8184" max="8184" width="11.7109375" style="7" customWidth="1"/>
    <col min="8185" max="8185" width="17.28515625" style="7" customWidth="1"/>
    <col min="8186" max="8186" width="10.42578125" style="7" customWidth="1"/>
    <col min="8187" max="8187" width="7.7109375" style="7" bestFit="1" customWidth="1"/>
    <col min="8188" max="8188" width="8.28515625" style="7" customWidth="1"/>
    <col min="8189" max="8189" width="5.42578125" style="7" customWidth="1"/>
    <col min="8190" max="8190" width="5" style="7" customWidth="1"/>
    <col min="8191" max="8191" width="9.28515625" style="7" customWidth="1"/>
    <col min="8192" max="8192" width="17.42578125" style="7" customWidth="1"/>
    <col min="8193" max="8438" width="9.140625" style="7"/>
    <col min="8439" max="8439" width="8.28515625" style="7" customWidth="1"/>
    <col min="8440" max="8440" width="11.7109375" style="7" customWidth="1"/>
    <col min="8441" max="8441" width="17.28515625" style="7" customWidth="1"/>
    <col min="8442" max="8442" width="10.42578125" style="7" customWidth="1"/>
    <col min="8443" max="8443" width="7.7109375" style="7" bestFit="1" customWidth="1"/>
    <col min="8444" max="8444" width="8.28515625" style="7" customWidth="1"/>
    <col min="8445" max="8445" width="5.42578125" style="7" customWidth="1"/>
    <col min="8446" max="8446" width="5" style="7" customWidth="1"/>
    <col min="8447" max="8447" width="9.28515625" style="7" customWidth="1"/>
    <col min="8448" max="8448" width="17.42578125" style="7" customWidth="1"/>
    <col min="8449" max="8694" width="9.140625" style="7"/>
    <col min="8695" max="8695" width="8.28515625" style="7" customWidth="1"/>
    <col min="8696" max="8696" width="11.7109375" style="7" customWidth="1"/>
    <col min="8697" max="8697" width="17.28515625" style="7" customWidth="1"/>
    <col min="8698" max="8698" width="10.42578125" style="7" customWidth="1"/>
    <col min="8699" max="8699" width="7.7109375" style="7" bestFit="1" customWidth="1"/>
    <col min="8700" max="8700" width="8.28515625" style="7" customWidth="1"/>
    <col min="8701" max="8701" width="5.42578125" style="7" customWidth="1"/>
    <col min="8702" max="8702" width="5" style="7" customWidth="1"/>
    <col min="8703" max="8703" width="9.28515625" style="7" customWidth="1"/>
    <col min="8704" max="8704" width="17.42578125" style="7" customWidth="1"/>
    <col min="8705" max="8950" width="9.140625" style="7"/>
    <col min="8951" max="8951" width="8.28515625" style="7" customWidth="1"/>
    <col min="8952" max="8952" width="11.7109375" style="7" customWidth="1"/>
    <col min="8953" max="8953" width="17.28515625" style="7" customWidth="1"/>
    <col min="8954" max="8954" width="10.42578125" style="7" customWidth="1"/>
    <col min="8955" max="8955" width="7.7109375" style="7" bestFit="1" customWidth="1"/>
    <col min="8956" max="8956" width="8.28515625" style="7" customWidth="1"/>
    <col min="8957" max="8957" width="5.42578125" style="7" customWidth="1"/>
    <col min="8958" max="8958" width="5" style="7" customWidth="1"/>
    <col min="8959" max="8959" width="9.28515625" style="7" customWidth="1"/>
    <col min="8960" max="8960" width="17.42578125" style="7" customWidth="1"/>
    <col min="8961" max="9206" width="9.140625" style="7"/>
    <col min="9207" max="9207" width="8.28515625" style="7" customWidth="1"/>
    <col min="9208" max="9208" width="11.7109375" style="7" customWidth="1"/>
    <col min="9209" max="9209" width="17.28515625" style="7" customWidth="1"/>
    <col min="9210" max="9210" width="10.42578125" style="7" customWidth="1"/>
    <col min="9211" max="9211" width="7.7109375" style="7" bestFit="1" customWidth="1"/>
    <col min="9212" max="9212" width="8.28515625" style="7" customWidth="1"/>
    <col min="9213" max="9213" width="5.42578125" style="7" customWidth="1"/>
    <col min="9214" max="9214" width="5" style="7" customWidth="1"/>
    <col min="9215" max="9215" width="9.28515625" style="7" customWidth="1"/>
    <col min="9216" max="9216" width="17.42578125" style="7" customWidth="1"/>
    <col min="9217" max="9462" width="9.140625" style="7"/>
    <col min="9463" max="9463" width="8.28515625" style="7" customWidth="1"/>
    <col min="9464" max="9464" width="11.7109375" style="7" customWidth="1"/>
    <col min="9465" max="9465" width="17.28515625" style="7" customWidth="1"/>
    <col min="9466" max="9466" width="10.42578125" style="7" customWidth="1"/>
    <col min="9467" max="9467" width="7.7109375" style="7" bestFit="1" customWidth="1"/>
    <col min="9468" max="9468" width="8.28515625" style="7" customWidth="1"/>
    <col min="9469" max="9469" width="5.42578125" style="7" customWidth="1"/>
    <col min="9470" max="9470" width="5" style="7" customWidth="1"/>
    <col min="9471" max="9471" width="9.28515625" style="7" customWidth="1"/>
    <col min="9472" max="9472" width="17.42578125" style="7" customWidth="1"/>
    <col min="9473" max="9718" width="9.140625" style="7"/>
    <col min="9719" max="9719" width="8.28515625" style="7" customWidth="1"/>
    <col min="9720" max="9720" width="11.7109375" style="7" customWidth="1"/>
    <col min="9721" max="9721" width="17.28515625" style="7" customWidth="1"/>
    <col min="9722" max="9722" width="10.42578125" style="7" customWidth="1"/>
    <col min="9723" max="9723" width="7.7109375" style="7" bestFit="1" customWidth="1"/>
    <col min="9724" max="9724" width="8.28515625" style="7" customWidth="1"/>
    <col min="9725" max="9725" width="5.42578125" style="7" customWidth="1"/>
    <col min="9726" max="9726" width="5" style="7" customWidth="1"/>
    <col min="9727" max="9727" width="9.28515625" style="7" customWidth="1"/>
    <col min="9728" max="9728" width="17.42578125" style="7" customWidth="1"/>
    <col min="9729" max="9974" width="9.140625" style="7"/>
    <col min="9975" max="9975" width="8.28515625" style="7" customWidth="1"/>
    <col min="9976" max="9976" width="11.7109375" style="7" customWidth="1"/>
    <col min="9977" max="9977" width="17.28515625" style="7" customWidth="1"/>
    <col min="9978" max="9978" width="10.42578125" style="7" customWidth="1"/>
    <col min="9979" max="9979" width="7.7109375" style="7" bestFit="1" customWidth="1"/>
    <col min="9980" max="9980" width="8.28515625" style="7" customWidth="1"/>
    <col min="9981" max="9981" width="5.42578125" style="7" customWidth="1"/>
    <col min="9982" max="9982" width="5" style="7" customWidth="1"/>
    <col min="9983" max="9983" width="9.28515625" style="7" customWidth="1"/>
    <col min="9984" max="9984" width="17.42578125" style="7" customWidth="1"/>
    <col min="9985" max="10230" width="9.140625" style="7"/>
    <col min="10231" max="10231" width="8.28515625" style="7" customWidth="1"/>
    <col min="10232" max="10232" width="11.7109375" style="7" customWidth="1"/>
    <col min="10233" max="10233" width="17.28515625" style="7" customWidth="1"/>
    <col min="10234" max="10234" width="10.42578125" style="7" customWidth="1"/>
    <col min="10235" max="10235" width="7.7109375" style="7" bestFit="1" customWidth="1"/>
    <col min="10236" max="10236" width="8.28515625" style="7" customWidth="1"/>
    <col min="10237" max="10237" width="5.42578125" style="7" customWidth="1"/>
    <col min="10238" max="10238" width="5" style="7" customWidth="1"/>
    <col min="10239" max="10239" width="9.28515625" style="7" customWidth="1"/>
    <col min="10240" max="10240" width="17.42578125" style="7" customWidth="1"/>
    <col min="10241" max="10486" width="9.140625" style="7"/>
    <col min="10487" max="10487" width="8.28515625" style="7" customWidth="1"/>
    <col min="10488" max="10488" width="11.7109375" style="7" customWidth="1"/>
    <col min="10489" max="10489" width="17.28515625" style="7" customWidth="1"/>
    <col min="10490" max="10490" width="10.42578125" style="7" customWidth="1"/>
    <col min="10491" max="10491" width="7.7109375" style="7" bestFit="1" customWidth="1"/>
    <col min="10492" max="10492" width="8.28515625" style="7" customWidth="1"/>
    <col min="10493" max="10493" width="5.42578125" style="7" customWidth="1"/>
    <col min="10494" max="10494" width="5" style="7" customWidth="1"/>
    <col min="10495" max="10495" width="9.28515625" style="7" customWidth="1"/>
    <col min="10496" max="10496" width="17.42578125" style="7" customWidth="1"/>
    <col min="10497" max="10742" width="9.140625" style="7"/>
    <col min="10743" max="10743" width="8.28515625" style="7" customWidth="1"/>
    <col min="10744" max="10744" width="11.7109375" style="7" customWidth="1"/>
    <col min="10745" max="10745" width="17.28515625" style="7" customWidth="1"/>
    <col min="10746" max="10746" width="10.42578125" style="7" customWidth="1"/>
    <col min="10747" max="10747" width="7.7109375" style="7" bestFit="1" customWidth="1"/>
    <col min="10748" max="10748" width="8.28515625" style="7" customWidth="1"/>
    <col min="10749" max="10749" width="5.42578125" style="7" customWidth="1"/>
    <col min="10750" max="10750" width="5" style="7" customWidth="1"/>
    <col min="10751" max="10751" width="9.28515625" style="7" customWidth="1"/>
    <col min="10752" max="10752" width="17.42578125" style="7" customWidth="1"/>
    <col min="10753" max="10998" width="9.140625" style="7"/>
    <col min="10999" max="10999" width="8.28515625" style="7" customWidth="1"/>
    <col min="11000" max="11000" width="11.7109375" style="7" customWidth="1"/>
    <col min="11001" max="11001" width="17.28515625" style="7" customWidth="1"/>
    <col min="11002" max="11002" width="10.42578125" style="7" customWidth="1"/>
    <col min="11003" max="11003" width="7.7109375" style="7" bestFit="1" customWidth="1"/>
    <col min="11004" max="11004" width="8.28515625" style="7" customWidth="1"/>
    <col min="11005" max="11005" width="5.42578125" style="7" customWidth="1"/>
    <col min="11006" max="11006" width="5" style="7" customWidth="1"/>
    <col min="11007" max="11007" width="9.28515625" style="7" customWidth="1"/>
    <col min="11008" max="11008" width="17.42578125" style="7" customWidth="1"/>
    <col min="11009" max="11254" width="9.140625" style="7"/>
    <col min="11255" max="11255" width="8.28515625" style="7" customWidth="1"/>
    <col min="11256" max="11256" width="11.7109375" style="7" customWidth="1"/>
    <col min="11257" max="11257" width="17.28515625" style="7" customWidth="1"/>
    <col min="11258" max="11258" width="10.42578125" style="7" customWidth="1"/>
    <col min="11259" max="11259" width="7.7109375" style="7" bestFit="1" customWidth="1"/>
    <col min="11260" max="11260" width="8.28515625" style="7" customWidth="1"/>
    <col min="11261" max="11261" width="5.42578125" style="7" customWidth="1"/>
    <col min="11262" max="11262" width="5" style="7" customWidth="1"/>
    <col min="11263" max="11263" width="9.28515625" style="7" customWidth="1"/>
    <col min="11264" max="11264" width="17.42578125" style="7" customWidth="1"/>
    <col min="11265" max="11510" width="9.140625" style="7"/>
    <col min="11511" max="11511" width="8.28515625" style="7" customWidth="1"/>
    <col min="11512" max="11512" width="11.7109375" style="7" customWidth="1"/>
    <col min="11513" max="11513" width="17.28515625" style="7" customWidth="1"/>
    <col min="11514" max="11514" width="10.42578125" style="7" customWidth="1"/>
    <col min="11515" max="11515" width="7.7109375" style="7" bestFit="1" customWidth="1"/>
    <col min="11516" max="11516" width="8.28515625" style="7" customWidth="1"/>
    <col min="11517" max="11517" width="5.42578125" style="7" customWidth="1"/>
    <col min="11518" max="11518" width="5" style="7" customWidth="1"/>
    <col min="11519" max="11519" width="9.28515625" style="7" customWidth="1"/>
    <col min="11520" max="11520" width="17.42578125" style="7" customWidth="1"/>
    <col min="11521" max="11766" width="9.140625" style="7"/>
    <col min="11767" max="11767" width="8.28515625" style="7" customWidth="1"/>
    <col min="11768" max="11768" width="11.7109375" style="7" customWidth="1"/>
    <col min="11769" max="11769" width="17.28515625" style="7" customWidth="1"/>
    <col min="11770" max="11770" width="10.42578125" style="7" customWidth="1"/>
    <col min="11771" max="11771" width="7.7109375" style="7" bestFit="1" customWidth="1"/>
    <col min="11772" max="11772" width="8.28515625" style="7" customWidth="1"/>
    <col min="11773" max="11773" width="5.42578125" style="7" customWidth="1"/>
    <col min="11774" max="11774" width="5" style="7" customWidth="1"/>
    <col min="11775" max="11775" width="9.28515625" style="7" customWidth="1"/>
    <col min="11776" max="11776" width="17.42578125" style="7" customWidth="1"/>
    <col min="11777" max="12022" width="9.140625" style="7"/>
    <col min="12023" max="12023" width="8.28515625" style="7" customWidth="1"/>
    <col min="12024" max="12024" width="11.7109375" style="7" customWidth="1"/>
    <col min="12025" max="12025" width="17.28515625" style="7" customWidth="1"/>
    <col min="12026" max="12026" width="10.42578125" style="7" customWidth="1"/>
    <col min="12027" max="12027" width="7.7109375" style="7" bestFit="1" customWidth="1"/>
    <col min="12028" max="12028" width="8.28515625" style="7" customWidth="1"/>
    <col min="12029" max="12029" width="5.42578125" style="7" customWidth="1"/>
    <col min="12030" max="12030" width="5" style="7" customWidth="1"/>
    <col min="12031" max="12031" width="9.28515625" style="7" customWidth="1"/>
    <col min="12032" max="12032" width="17.42578125" style="7" customWidth="1"/>
    <col min="12033" max="12278" width="9.140625" style="7"/>
    <col min="12279" max="12279" width="8.28515625" style="7" customWidth="1"/>
    <col min="12280" max="12280" width="11.7109375" style="7" customWidth="1"/>
    <col min="12281" max="12281" width="17.28515625" style="7" customWidth="1"/>
    <col min="12282" max="12282" width="10.42578125" style="7" customWidth="1"/>
    <col min="12283" max="12283" width="7.7109375" style="7" bestFit="1" customWidth="1"/>
    <col min="12284" max="12284" width="8.28515625" style="7" customWidth="1"/>
    <col min="12285" max="12285" width="5.42578125" style="7" customWidth="1"/>
    <col min="12286" max="12286" width="5" style="7" customWidth="1"/>
    <col min="12287" max="12287" width="9.28515625" style="7" customWidth="1"/>
    <col min="12288" max="12288" width="17.42578125" style="7" customWidth="1"/>
    <col min="12289" max="12534" width="9.140625" style="7"/>
    <col min="12535" max="12535" width="8.28515625" style="7" customWidth="1"/>
    <col min="12536" max="12536" width="11.7109375" style="7" customWidth="1"/>
    <col min="12537" max="12537" width="17.28515625" style="7" customWidth="1"/>
    <col min="12538" max="12538" width="10.42578125" style="7" customWidth="1"/>
    <col min="12539" max="12539" width="7.7109375" style="7" bestFit="1" customWidth="1"/>
    <col min="12540" max="12540" width="8.28515625" style="7" customWidth="1"/>
    <col min="12541" max="12541" width="5.42578125" style="7" customWidth="1"/>
    <col min="12542" max="12542" width="5" style="7" customWidth="1"/>
    <col min="12543" max="12543" width="9.28515625" style="7" customWidth="1"/>
    <col min="12544" max="12544" width="17.42578125" style="7" customWidth="1"/>
    <col min="12545" max="12790" width="9.140625" style="7"/>
    <col min="12791" max="12791" width="8.28515625" style="7" customWidth="1"/>
    <col min="12792" max="12792" width="11.7109375" style="7" customWidth="1"/>
    <col min="12793" max="12793" width="17.28515625" style="7" customWidth="1"/>
    <col min="12794" max="12794" width="10.42578125" style="7" customWidth="1"/>
    <col min="12795" max="12795" width="7.7109375" style="7" bestFit="1" customWidth="1"/>
    <col min="12796" max="12796" width="8.28515625" style="7" customWidth="1"/>
    <col min="12797" max="12797" width="5.42578125" style="7" customWidth="1"/>
    <col min="12798" max="12798" width="5" style="7" customWidth="1"/>
    <col min="12799" max="12799" width="9.28515625" style="7" customWidth="1"/>
    <col min="12800" max="12800" width="17.42578125" style="7" customWidth="1"/>
    <col min="12801" max="13046" width="9.140625" style="7"/>
    <col min="13047" max="13047" width="8.28515625" style="7" customWidth="1"/>
    <col min="13048" max="13048" width="11.7109375" style="7" customWidth="1"/>
    <col min="13049" max="13049" width="17.28515625" style="7" customWidth="1"/>
    <col min="13050" max="13050" width="10.42578125" style="7" customWidth="1"/>
    <col min="13051" max="13051" width="7.7109375" style="7" bestFit="1" customWidth="1"/>
    <col min="13052" max="13052" width="8.28515625" style="7" customWidth="1"/>
    <col min="13053" max="13053" width="5.42578125" style="7" customWidth="1"/>
    <col min="13054" max="13054" width="5" style="7" customWidth="1"/>
    <col min="13055" max="13055" width="9.28515625" style="7" customWidth="1"/>
    <col min="13056" max="13056" width="17.42578125" style="7" customWidth="1"/>
    <col min="13057" max="13302" width="9.140625" style="7"/>
    <col min="13303" max="13303" width="8.28515625" style="7" customWidth="1"/>
    <col min="13304" max="13304" width="11.7109375" style="7" customWidth="1"/>
    <col min="13305" max="13305" width="17.28515625" style="7" customWidth="1"/>
    <col min="13306" max="13306" width="10.42578125" style="7" customWidth="1"/>
    <col min="13307" max="13307" width="7.7109375" style="7" bestFit="1" customWidth="1"/>
    <col min="13308" max="13308" width="8.28515625" style="7" customWidth="1"/>
    <col min="13309" max="13309" width="5.42578125" style="7" customWidth="1"/>
    <col min="13310" max="13310" width="5" style="7" customWidth="1"/>
    <col min="13311" max="13311" width="9.28515625" style="7" customWidth="1"/>
    <col min="13312" max="13312" width="17.42578125" style="7" customWidth="1"/>
    <col min="13313" max="13558" width="9.140625" style="7"/>
    <col min="13559" max="13559" width="8.28515625" style="7" customWidth="1"/>
    <col min="13560" max="13560" width="11.7109375" style="7" customWidth="1"/>
    <col min="13561" max="13561" width="17.28515625" style="7" customWidth="1"/>
    <col min="13562" max="13562" width="10.42578125" style="7" customWidth="1"/>
    <col min="13563" max="13563" width="7.7109375" style="7" bestFit="1" customWidth="1"/>
    <col min="13564" max="13564" width="8.28515625" style="7" customWidth="1"/>
    <col min="13565" max="13565" width="5.42578125" style="7" customWidth="1"/>
    <col min="13566" max="13566" width="5" style="7" customWidth="1"/>
    <col min="13567" max="13567" width="9.28515625" style="7" customWidth="1"/>
    <col min="13568" max="13568" width="17.42578125" style="7" customWidth="1"/>
    <col min="13569" max="13814" width="9.140625" style="7"/>
    <col min="13815" max="13815" width="8.28515625" style="7" customWidth="1"/>
    <col min="13816" max="13816" width="11.7109375" style="7" customWidth="1"/>
    <col min="13817" max="13817" width="17.28515625" style="7" customWidth="1"/>
    <col min="13818" max="13818" width="10.42578125" style="7" customWidth="1"/>
    <col min="13819" max="13819" width="7.7109375" style="7" bestFit="1" customWidth="1"/>
    <col min="13820" max="13820" width="8.28515625" style="7" customWidth="1"/>
    <col min="13821" max="13821" width="5.42578125" style="7" customWidth="1"/>
    <col min="13822" max="13822" width="5" style="7" customWidth="1"/>
    <col min="13823" max="13823" width="9.28515625" style="7" customWidth="1"/>
    <col min="13824" max="13824" width="17.42578125" style="7" customWidth="1"/>
    <col min="13825" max="14070" width="9.140625" style="7"/>
    <col min="14071" max="14071" width="8.28515625" style="7" customWidth="1"/>
    <col min="14072" max="14072" width="11.7109375" style="7" customWidth="1"/>
    <col min="14073" max="14073" width="17.28515625" style="7" customWidth="1"/>
    <col min="14074" max="14074" width="10.42578125" style="7" customWidth="1"/>
    <col min="14075" max="14075" width="7.7109375" style="7" bestFit="1" customWidth="1"/>
    <col min="14076" max="14076" width="8.28515625" style="7" customWidth="1"/>
    <col min="14077" max="14077" width="5.42578125" style="7" customWidth="1"/>
    <col min="14078" max="14078" width="5" style="7" customWidth="1"/>
    <col min="14079" max="14079" width="9.28515625" style="7" customWidth="1"/>
    <col min="14080" max="14080" width="17.42578125" style="7" customWidth="1"/>
    <col min="14081" max="14326" width="9.140625" style="7"/>
    <col min="14327" max="14327" width="8.28515625" style="7" customWidth="1"/>
    <col min="14328" max="14328" width="11.7109375" style="7" customWidth="1"/>
    <col min="14329" max="14329" width="17.28515625" style="7" customWidth="1"/>
    <col min="14330" max="14330" width="10.42578125" style="7" customWidth="1"/>
    <col min="14331" max="14331" width="7.7109375" style="7" bestFit="1" customWidth="1"/>
    <col min="14332" max="14332" width="8.28515625" style="7" customWidth="1"/>
    <col min="14333" max="14333" width="5.42578125" style="7" customWidth="1"/>
    <col min="14334" max="14334" width="5" style="7" customWidth="1"/>
    <col min="14335" max="14335" width="9.28515625" style="7" customWidth="1"/>
    <col min="14336" max="14336" width="17.42578125" style="7" customWidth="1"/>
    <col min="14337" max="14582" width="9.140625" style="7"/>
    <col min="14583" max="14583" width="8.28515625" style="7" customWidth="1"/>
    <col min="14584" max="14584" width="11.7109375" style="7" customWidth="1"/>
    <col min="14585" max="14585" width="17.28515625" style="7" customWidth="1"/>
    <col min="14586" max="14586" width="10.42578125" style="7" customWidth="1"/>
    <col min="14587" max="14587" width="7.7109375" style="7" bestFit="1" customWidth="1"/>
    <col min="14588" max="14588" width="8.28515625" style="7" customWidth="1"/>
    <col min="14589" max="14589" width="5.42578125" style="7" customWidth="1"/>
    <col min="14590" max="14590" width="5" style="7" customWidth="1"/>
    <col min="14591" max="14591" width="9.28515625" style="7" customWidth="1"/>
    <col min="14592" max="14592" width="17.42578125" style="7" customWidth="1"/>
    <col min="14593" max="14838" width="9.140625" style="7"/>
    <col min="14839" max="14839" width="8.28515625" style="7" customWidth="1"/>
    <col min="14840" max="14840" width="11.7109375" style="7" customWidth="1"/>
    <col min="14841" max="14841" width="17.28515625" style="7" customWidth="1"/>
    <col min="14842" max="14842" width="10.42578125" style="7" customWidth="1"/>
    <col min="14843" max="14843" width="7.7109375" style="7" bestFit="1" customWidth="1"/>
    <col min="14844" max="14844" width="8.28515625" style="7" customWidth="1"/>
    <col min="14845" max="14845" width="5.42578125" style="7" customWidth="1"/>
    <col min="14846" max="14846" width="5" style="7" customWidth="1"/>
    <col min="14847" max="14847" width="9.28515625" style="7" customWidth="1"/>
    <col min="14848" max="14848" width="17.42578125" style="7" customWidth="1"/>
    <col min="14849" max="15094" width="9.140625" style="7"/>
    <col min="15095" max="15095" width="8.28515625" style="7" customWidth="1"/>
    <col min="15096" max="15096" width="11.7109375" style="7" customWidth="1"/>
    <col min="15097" max="15097" width="17.28515625" style="7" customWidth="1"/>
    <col min="15098" max="15098" width="10.42578125" style="7" customWidth="1"/>
    <col min="15099" max="15099" width="7.7109375" style="7" bestFit="1" customWidth="1"/>
    <col min="15100" max="15100" width="8.28515625" style="7" customWidth="1"/>
    <col min="15101" max="15101" width="5.42578125" style="7" customWidth="1"/>
    <col min="15102" max="15102" width="5" style="7" customWidth="1"/>
    <col min="15103" max="15103" width="9.28515625" style="7" customWidth="1"/>
    <col min="15104" max="15104" width="17.42578125" style="7" customWidth="1"/>
    <col min="15105" max="15350" width="9.140625" style="7"/>
    <col min="15351" max="15351" width="8.28515625" style="7" customWidth="1"/>
    <col min="15352" max="15352" width="11.7109375" style="7" customWidth="1"/>
    <col min="15353" max="15353" width="17.28515625" style="7" customWidth="1"/>
    <col min="15354" max="15354" width="10.42578125" style="7" customWidth="1"/>
    <col min="15355" max="15355" width="7.7109375" style="7" bestFit="1" customWidth="1"/>
    <col min="15356" max="15356" width="8.28515625" style="7" customWidth="1"/>
    <col min="15357" max="15357" width="5.42578125" style="7" customWidth="1"/>
    <col min="15358" max="15358" width="5" style="7" customWidth="1"/>
    <col min="15359" max="15359" width="9.28515625" style="7" customWidth="1"/>
    <col min="15360" max="15360" width="17.42578125" style="7" customWidth="1"/>
    <col min="15361" max="15606" width="9.140625" style="7"/>
    <col min="15607" max="15607" width="8.28515625" style="7" customWidth="1"/>
    <col min="15608" max="15608" width="11.7109375" style="7" customWidth="1"/>
    <col min="15609" max="15609" width="17.28515625" style="7" customWidth="1"/>
    <col min="15610" max="15610" width="10.42578125" style="7" customWidth="1"/>
    <col min="15611" max="15611" width="7.7109375" style="7" bestFit="1" customWidth="1"/>
    <col min="15612" max="15612" width="8.28515625" style="7" customWidth="1"/>
    <col min="15613" max="15613" width="5.42578125" style="7" customWidth="1"/>
    <col min="15614" max="15614" width="5" style="7" customWidth="1"/>
    <col min="15615" max="15615" width="9.28515625" style="7" customWidth="1"/>
    <col min="15616" max="15616" width="17.42578125" style="7" customWidth="1"/>
    <col min="15617" max="15862" width="9.140625" style="7"/>
    <col min="15863" max="15863" width="8.28515625" style="7" customWidth="1"/>
    <col min="15864" max="15864" width="11.7109375" style="7" customWidth="1"/>
    <col min="15865" max="15865" width="17.28515625" style="7" customWidth="1"/>
    <col min="15866" max="15866" width="10.42578125" style="7" customWidth="1"/>
    <col min="15867" max="15867" width="7.7109375" style="7" bestFit="1" customWidth="1"/>
    <col min="15868" max="15868" width="8.28515625" style="7" customWidth="1"/>
    <col min="15869" max="15869" width="5.42578125" style="7" customWidth="1"/>
    <col min="15870" max="15870" width="5" style="7" customWidth="1"/>
    <col min="15871" max="15871" width="9.28515625" style="7" customWidth="1"/>
    <col min="15872" max="15872" width="17.42578125" style="7" customWidth="1"/>
    <col min="15873" max="16118" width="9.140625" style="7"/>
    <col min="16119" max="16119" width="8.28515625" style="7" customWidth="1"/>
    <col min="16120" max="16120" width="11.7109375" style="7" customWidth="1"/>
    <col min="16121" max="16121" width="17.28515625" style="7" customWidth="1"/>
    <col min="16122" max="16122" width="10.42578125" style="7" customWidth="1"/>
    <col min="16123" max="16123" width="7.7109375" style="7" bestFit="1" customWidth="1"/>
    <col min="16124" max="16124" width="8.28515625" style="7" customWidth="1"/>
    <col min="16125" max="16125" width="5.42578125" style="7" customWidth="1"/>
    <col min="16126" max="16126" width="5" style="7" customWidth="1"/>
    <col min="16127" max="16127" width="9.28515625" style="7" customWidth="1"/>
    <col min="16128" max="16128" width="17.42578125" style="7" customWidth="1"/>
    <col min="16129" max="16384" width="9.140625" style="7"/>
  </cols>
  <sheetData>
    <row r="1" spans="1:4" s="19" customFormat="1" ht="26.25" customHeight="1" x14ac:dyDescent="0.25">
      <c r="A1" s="74" t="s">
        <v>3471</v>
      </c>
      <c r="B1" s="77"/>
      <c r="C1" s="87">
        <f>SUM(C3:C170)</f>
        <v>50500000</v>
      </c>
      <c r="D1" s="87">
        <f>SUM(D3:D170)</f>
        <v>50500000</v>
      </c>
    </row>
    <row r="2" spans="1:4" ht="29.25" customHeight="1" x14ac:dyDescent="0.25">
      <c r="A2" s="75" t="s">
        <v>3469</v>
      </c>
      <c r="B2" s="75" t="s">
        <v>1</v>
      </c>
      <c r="C2" s="75" t="s">
        <v>3470</v>
      </c>
      <c r="D2" s="76" t="s">
        <v>0</v>
      </c>
    </row>
    <row r="3" spans="1:4" ht="24" x14ac:dyDescent="0.25">
      <c r="A3" s="78" t="s">
        <v>3472</v>
      </c>
      <c r="B3" s="79" t="s">
        <v>3473</v>
      </c>
      <c r="C3" s="80">
        <v>25000</v>
      </c>
      <c r="D3" s="80">
        <v>25000</v>
      </c>
    </row>
    <row r="4" spans="1:4" s="8" customFormat="1" ht="26.45" customHeight="1" x14ac:dyDescent="0.25">
      <c r="A4" s="78" t="s">
        <v>126</v>
      </c>
      <c r="B4" s="81" t="s">
        <v>3474</v>
      </c>
      <c r="C4" s="80">
        <v>96000</v>
      </c>
      <c r="D4" s="80">
        <v>96000</v>
      </c>
    </row>
    <row r="5" spans="1:4" s="8" customFormat="1" x14ac:dyDescent="0.25">
      <c r="A5" s="78" t="s">
        <v>3475</v>
      </c>
      <c r="B5" s="81" t="s">
        <v>3476</v>
      </c>
      <c r="C5" s="80">
        <v>21000</v>
      </c>
      <c r="D5" s="80">
        <v>21000</v>
      </c>
    </row>
    <row r="6" spans="1:4" s="9" customFormat="1" ht="24" x14ac:dyDescent="0.25">
      <c r="A6" s="78" t="s">
        <v>3477</v>
      </c>
      <c r="B6" s="81" t="s">
        <v>3478</v>
      </c>
      <c r="C6" s="80">
        <v>50000</v>
      </c>
      <c r="D6" s="80">
        <v>50000</v>
      </c>
    </row>
    <row r="7" spans="1:4" s="8" customFormat="1" ht="24" x14ac:dyDescent="0.25">
      <c r="A7" s="78" t="s">
        <v>279</v>
      </c>
      <c r="B7" s="81" t="s">
        <v>3479</v>
      </c>
      <c r="C7" s="80">
        <v>12000</v>
      </c>
      <c r="D7" s="80">
        <v>12000</v>
      </c>
    </row>
    <row r="8" spans="1:4" s="10" customFormat="1" ht="24" x14ac:dyDescent="0.25">
      <c r="A8" s="78" t="s">
        <v>279</v>
      </c>
      <c r="B8" s="81" t="s">
        <v>3480</v>
      </c>
      <c r="C8" s="80">
        <v>23000</v>
      </c>
      <c r="D8" s="80">
        <v>23000</v>
      </c>
    </row>
    <row r="9" spans="1:4" s="10" customFormat="1" ht="36" x14ac:dyDescent="0.25">
      <c r="A9" s="78" t="s">
        <v>3481</v>
      </c>
      <c r="B9" s="82" t="s">
        <v>3482</v>
      </c>
      <c r="C9" s="80">
        <v>25000</v>
      </c>
      <c r="D9" s="80">
        <v>25000</v>
      </c>
    </row>
    <row r="10" spans="1:4" s="11" customFormat="1" x14ac:dyDescent="0.25">
      <c r="A10" s="78" t="s">
        <v>3483</v>
      </c>
      <c r="B10" s="81" t="s">
        <v>3484</v>
      </c>
      <c r="C10" s="80">
        <v>30000</v>
      </c>
      <c r="D10" s="80">
        <v>30000</v>
      </c>
    </row>
    <row r="11" spans="1:4" s="10" customFormat="1" x14ac:dyDescent="0.25">
      <c r="A11" s="78" t="s">
        <v>3485</v>
      </c>
      <c r="B11" s="81" t="s">
        <v>3486</v>
      </c>
      <c r="C11" s="80">
        <v>47000</v>
      </c>
      <c r="D11" s="80">
        <v>47000</v>
      </c>
    </row>
    <row r="12" spans="1:4" s="10" customFormat="1" x14ac:dyDescent="0.25">
      <c r="A12" s="78" t="s">
        <v>3487</v>
      </c>
      <c r="B12" s="81" t="s">
        <v>3488</v>
      </c>
      <c r="C12" s="80">
        <v>51000</v>
      </c>
      <c r="D12" s="80">
        <v>51000</v>
      </c>
    </row>
    <row r="13" spans="1:4" s="10" customFormat="1" ht="24" x14ac:dyDescent="0.25">
      <c r="A13" s="78" t="s">
        <v>3489</v>
      </c>
      <c r="B13" s="81" t="s">
        <v>3490</v>
      </c>
      <c r="C13" s="80">
        <v>31000</v>
      </c>
      <c r="D13" s="80">
        <v>31000</v>
      </c>
    </row>
    <row r="14" spans="1:4" s="10" customFormat="1" ht="24" x14ac:dyDescent="0.25">
      <c r="A14" s="78" t="s">
        <v>3489</v>
      </c>
      <c r="B14" s="81" t="s">
        <v>3491</v>
      </c>
      <c r="C14" s="80">
        <v>33000</v>
      </c>
      <c r="D14" s="80">
        <v>33000</v>
      </c>
    </row>
    <row r="15" spans="1:4" s="10" customFormat="1" ht="24" x14ac:dyDescent="0.25">
      <c r="A15" s="78" t="s">
        <v>3489</v>
      </c>
      <c r="B15" s="81" t="s">
        <v>3492</v>
      </c>
      <c r="C15" s="80">
        <v>44000</v>
      </c>
      <c r="D15" s="80">
        <v>44000</v>
      </c>
    </row>
    <row r="16" spans="1:4" s="10" customFormat="1" ht="24" x14ac:dyDescent="0.25">
      <c r="A16" s="78" t="s">
        <v>3489</v>
      </c>
      <c r="B16" s="81" t="s">
        <v>3493</v>
      </c>
      <c r="C16" s="80">
        <v>27000</v>
      </c>
      <c r="D16" s="80">
        <v>27000</v>
      </c>
    </row>
    <row r="17" spans="1:4" ht="24" x14ac:dyDescent="0.25">
      <c r="A17" s="78" t="s">
        <v>3489</v>
      </c>
      <c r="B17" s="81" t="s">
        <v>3494</v>
      </c>
      <c r="C17" s="80">
        <v>50000</v>
      </c>
      <c r="D17" s="80">
        <v>50000</v>
      </c>
    </row>
    <row r="18" spans="1:4" s="10" customFormat="1" x14ac:dyDescent="0.25">
      <c r="A18" s="78" t="s">
        <v>3485</v>
      </c>
      <c r="B18" s="81" t="s">
        <v>3495</v>
      </c>
      <c r="C18" s="80">
        <v>79000</v>
      </c>
      <c r="D18" s="80">
        <v>79000</v>
      </c>
    </row>
    <row r="19" spans="1:4" s="10" customFormat="1" ht="24" x14ac:dyDescent="0.25">
      <c r="A19" s="78" t="s">
        <v>3496</v>
      </c>
      <c r="B19" s="81" t="s">
        <v>3497</v>
      </c>
      <c r="C19" s="80">
        <v>79000</v>
      </c>
      <c r="D19" s="80">
        <v>79000</v>
      </c>
    </row>
    <row r="20" spans="1:4" ht="24" x14ac:dyDescent="0.25">
      <c r="A20" s="78" t="s">
        <v>3498</v>
      </c>
      <c r="B20" s="81" t="s">
        <v>3499</v>
      </c>
      <c r="C20" s="80">
        <v>133000</v>
      </c>
      <c r="D20" s="80">
        <v>133000</v>
      </c>
    </row>
    <row r="21" spans="1:4" s="10" customFormat="1" x14ac:dyDescent="0.25">
      <c r="A21" s="78" t="s">
        <v>3500</v>
      </c>
      <c r="B21" s="81" t="s">
        <v>3501</v>
      </c>
      <c r="C21" s="80">
        <v>46000</v>
      </c>
      <c r="D21" s="80">
        <v>46000</v>
      </c>
    </row>
    <row r="22" spans="1:4" s="10" customFormat="1" x14ac:dyDescent="0.25">
      <c r="A22" s="78" t="s">
        <v>3502</v>
      </c>
      <c r="B22" s="81" t="s">
        <v>3503</v>
      </c>
      <c r="C22" s="80">
        <v>37000</v>
      </c>
      <c r="D22" s="80">
        <v>37000</v>
      </c>
    </row>
    <row r="23" spans="1:4" s="10" customFormat="1" ht="24" x14ac:dyDescent="0.25">
      <c r="A23" s="78" t="s">
        <v>3502</v>
      </c>
      <c r="B23" s="81" t="s">
        <v>3504</v>
      </c>
      <c r="C23" s="80">
        <v>59000</v>
      </c>
      <c r="D23" s="80">
        <v>59000</v>
      </c>
    </row>
    <row r="24" spans="1:4" s="10" customFormat="1" ht="33.75" customHeight="1" x14ac:dyDescent="0.25">
      <c r="A24" s="78" t="s">
        <v>3505</v>
      </c>
      <c r="B24" s="82" t="s">
        <v>3506</v>
      </c>
      <c r="C24" s="80">
        <v>40000</v>
      </c>
      <c r="D24" s="80">
        <v>40000</v>
      </c>
    </row>
    <row r="25" spans="1:4" ht="24" x14ac:dyDescent="0.25">
      <c r="A25" s="78" t="s">
        <v>3507</v>
      </c>
      <c r="B25" s="81" t="s">
        <v>3508</v>
      </c>
      <c r="C25" s="80">
        <v>67000</v>
      </c>
      <c r="D25" s="80">
        <v>67000</v>
      </c>
    </row>
    <row r="26" spans="1:4" s="10" customFormat="1" x14ac:dyDescent="0.25">
      <c r="A26" s="78" t="s">
        <v>3509</v>
      </c>
      <c r="B26" s="81" t="s">
        <v>3510</v>
      </c>
      <c r="C26" s="80">
        <v>55000</v>
      </c>
      <c r="D26" s="80">
        <v>55000</v>
      </c>
    </row>
    <row r="27" spans="1:4" s="10" customFormat="1" x14ac:dyDescent="0.25">
      <c r="A27" s="78" t="s">
        <v>3511</v>
      </c>
      <c r="B27" s="81" t="s">
        <v>3512</v>
      </c>
      <c r="C27" s="80">
        <v>17000</v>
      </c>
      <c r="D27" s="80">
        <v>17000</v>
      </c>
    </row>
    <row r="28" spans="1:4" s="10" customFormat="1" ht="24" x14ac:dyDescent="0.25">
      <c r="A28" s="78" t="s">
        <v>3513</v>
      </c>
      <c r="B28" s="81" t="s">
        <v>3514</v>
      </c>
      <c r="C28" s="80">
        <v>51000</v>
      </c>
      <c r="D28" s="80">
        <v>51000</v>
      </c>
    </row>
    <row r="29" spans="1:4" s="10" customFormat="1" x14ac:dyDescent="0.25">
      <c r="A29" s="78" t="s">
        <v>3515</v>
      </c>
      <c r="B29" s="81" t="s">
        <v>3516</v>
      </c>
      <c r="C29" s="80">
        <v>96000</v>
      </c>
      <c r="D29" s="80">
        <v>96000</v>
      </c>
    </row>
    <row r="30" spans="1:4" x14ac:dyDescent="0.25">
      <c r="A30" s="78" t="s">
        <v>3517</v>
      </c>
      <c r="B30" s="81" t="s">
        <v>3518</v>
      </c>
      <c r="C30" s="80">
        <v>114000</v>
      </c>
      <c r="D30" s="80">
        <v>114000</v>
      </c>
    </row>
    <row r="31" spans="1:4" s="10" customFormat="1" x14ac:dyDescent="0.25">
      <c r="A31" s="78" t="s">
        <v>3519</v>
      </c>
      <c r="B31" s="81" t="s">
        <v>3520</v>
      </c>
      <c r="C31" s="80">
        <v>32000</v>
      </c>
      <c r="D31" s="80">
        <v>32000</v>
      </c>
    </row>
    <row r="32" spans="1:4" s="10" customFormat="1" ht="24" x14ac:dyDescent="0.25">
      <c r="A32" s="78" t="s">
        <v>3521</v>
      </c>
      <c r="B32" s="81" t="s">
        <v>3522</v>
      </c>
      <c r="C32" s="80">
        <v>130000</v>
      </c>
      <c r="D32" s="80">
        <v>130000</v>
      </c>
    </row>
    <row r="33" spans="1:4" s="10" customFormat="1" ht="24" x14ac:dyDescent="0.25">
      <c r="A33" s="78" t="s">
        <v>3523</v>
      </c>
      <c r="B33" s="81" t="s">
        <v>3524</v>
      </c>
      <c r="C33" s="80">
        <v>56000</v>
      </c>
      <c r="D33" s="80">
        <v>56000</v>
      </c>
    </row>
    <row r="34" spans="1:4" x14ac:dyDescent="0.25">
      <c r="A34" s="78" t="s">
        <v>3525</v>
      </c>
      <c r="B34" s="81" t="s">
        <v>3526</v>
      </c>
      <c r="C34" s="80">
        <v>11000</v>
      </c>
      <c r="D34" s="80">
        <v>11000</v>
      </c>
    </row>
    <row r="35" spans="1:4" x14ac:dyDescent="0.25">
      <c r="A35" s="78" t="s">
        <v>3525</v>
      </c>
      <c r="B35" s="81" t="s">
        <v>3527</v>
      </c>
      <c r="C35" s="80">
        <v>55000</v>
      </c>
      <c r="D35" s="80">
        <v>55000</v>
      </c>
    </row>
    <row r="36" spans="1:4" ht="14.25" customHeight="1" x14ac:dyDescent="0.25">
      <c r="A36" s="78" t="s">
        <v>3525</v>
      </c>
      <c r="B36" s="81" t="s">
        <v>3528</v>
      </c>
      <c r="C36" s="80">
        <v>26000</v>
      </c>
      <c r="D36" s="80">
        <v>26000</v>
      </c>
    </row>
    <row r="37" spans="1:4" ht="24" x14ac:dyDescent="0.25">
      <c r="A37" s="78" t="s">
        <v>3529</v>
      </c>
      <c r="B37" s="81" t="s">
        <v>3530</v>
      </c>
      <c r="C37" s="80">
        <v>39000</v>
      </c>
      <c r="D37" s="80">
        <v>39000</v>
      </c>
    </row>
    <row r="38" spans="1:4" s="10" customFormat="1" x14ac:dyDescent="0.25">
      <c r="A38" s="78" t="s">
        <v>205</v>
      </c>
      <c r="B38" s="81" t="s">
        <v>3531</v>
      </c>
      <c r="C38" s="80">
        <v>66000</v>
      </c>
      <c r="D38" s="80">
        <v>66000</v>
      </c>
    </row>
    <row r="39" spans="1:4" s="10" customFormat="1" x14ac:dyDescent="0.25">
      <c r="A39" s="78" t="s">
        <v>3532</v>
      </c>
      <c r="B39" s="81" t="s">
        <v>3533</v>
      </c>
      <c r="C39" s="80">
        <v>61000</v>
      </c>
      <c r="D39" s="80">
        <v>61000</v>
      </c>
    </row>
    <row r="40" spans="1:4" s="10" customFormat="1" ht="24" x14ac:dyDescent="0.25">
      <c r="A40" s="78" t="s">
        <v>3534</v>
      </c>
      <c r="B40" s="81" t="s">
        <v>3535</v>
      </c>
      <c r="C40" s="80">
        <v>51000</v>
      </c>
      <c r="D40" s="80">
        <v>51000</v>
      </c>
    </row>
    <row r="41" spans="1:4" s="10" customFormat="1" x14ac:dyDescent="0.25">
      <c r="A41" s="78" t="s">
        <v>3536</v>
      </c>
      <c r="B41" s="81" t="s">
        <v>3537</v>
      </c>
      <c r="C41" s="80">
        <v>42000</v>
      </c>
      <c r="D41" s="80">
        <v>42000</v>
      </c>
    </row>
    <row r="42" spans="1:4" s="10" customFormat="1" x14ac:dyDescent="0.25">
      <c r="A42" s="78" t="s">
        <v>3538</v>
      </c>
      <c r="B42" s="81" t="s">
        <v>3539</v>
      </c>
      <c r="C42" s="80">
        <v>24000</v>
      </c>
      <c r="D42" s="80">
        <v>24000</v>
      </c>
    </row>
    <row r="43" spans="1:4" s="10" customFormat="1" ht="44.25" customHeight="1" x14ac:dyDescent="0.25">
      <c r="A43" s="78" t="s">
        <v>3538</v>
      </c>
      <c r="B43" s="81" t="s">
        <v>3540</v>
      </c>
      <c r="C43" s="80">
        <v>36000</v>
      </c>
      <c r="D43" s="80">
        <v>36000</v>
      </c>
    </row>
    <row r="44" spans="1:4" s="10" customFormat="1" x14ac:dyDescent="0.25">
      <c r="A44" s="78" t="s">
        <v>3538</v>
      </c>
      <c r="B44" s="81" t="s">
        <v>3541</v>
      </c>
      <c r="C44" s="80">
        <v>49000</v>
      </c>
      <c r="D44" s="80">
        <v>49000</v>
      </c>
    </row>
    <row r="45" spans="1:4" s="10" customFormat="1" x14ac:dyDescent="0.25">
      <c r="A45" s="78" t="s">
        <v>3542</v>
      </c>
      <c r="B45" s="81" t="s">
        <v>3543</v>
      </c>
      <c r="C45" s="80">
        <v>30000</v>
      </c>
      <c r="D45" s="80">
        <v>30000</v>
      </c>
    </row>
    <row r="46" spans="1:4" s="10" customFormat="1" x14ac:dyDescent="0.25">
      <c r="A46" s="78" t="s">
        <v>3544</v>
      </c>
      <c r="B46" s="82" t="s">
        <v>3545</v>
      </c>
      <c r="C46" s="80">
        <v>10000</v>
      </c>
      <c r="D46" s="80">
        <v>10000</v>
      </c>
    </row>
    <row r="47" spans="1:4" s="10" customFormat="1" ht="24" x14ac:dyDescent="0.25">
      <c r="A47" s="78" t="s">
        <v>3546</v>
      </c>
      <c r="B47" s="81" t="s">
        <v>3547</v>
      </c>
      <c r="C47" s="80">
        <v>23000</v>
      </c>
      <c r="D47" s="80">
        <v>23000</v>
      </c>
    </row>
    <row r="48" spans="1:4" s="10" customFormat="1" ht="24" x14ac:dyDescent="0.25">
      <c r="A48" s="78" t="s">
        <v>3548</v>
      </c>
      <c r="B48" s="81" t="s">
        <v>3549</v>
      </c>
      <c r="C48" s="80">
        <v>78000</v>
      </c>
      <c r="D48" s="80">
        <v>78000</v>
      </c>
    </row>
    <row r="49" spans="1:4" s="10" customFormat="1" ht="24" x14ac:dyDescent="0.25">
      <c r="A49" s="78" t="s">
        <v>3550</v>
      </c>
      <c r="B49" s="82" t="s">
        <v>3551</v>
      </c>
      <c r="C49" s="80">
        <v>26000</v>
      </c>
      <c r="D49" s="80">
        <v>26000</v>
      </c>
    </row>
    <row r="50" spans="1:4" s="10" customFormat="1" ht="24" x14ac:dyDescent="0.25">
      <c r="A50" s="78" t="s">
        <v>3550</v>
      </c>
      <c r="B50" s="82" t="s">
        <v>3552</v>
      </c>
      <c r="C50" s="80">
        <v>11000</v>
      </c>
      <c r="D50" s="80">
        <v>11000</v>
      </c>
    </row>
    <row r="51" spans="1:4" s="10" customFormat="1" x14ac:dyDescent="0.25">
      <c r="A51" s="78" t="s">
        <v>3553</v>
      </c>
      <c r="B51" s="81" t="s">
        <v>3554</v>
      </c>
      <c r="C51" s="80">
        <v>32000</v>
      </c>
      <c r="D51" s="80">
        <v>32000</v>
      </c>
    </row>
    <row r="52" spans="1:4" s="10" customFormat="1" ht="24" x14ac:dyDescent="0.25">
      <c r="A52" s="78" t="s">
        <v>3555</v>
      </c>
      <c r="B52" s="81" t="s">
        <v>3556</v>
      </c>
      <c r="C52" s="80">
        <v>49000</v>
      </c>
      <c r="D52" s="80">
        <v>49000</v>
      </c>
    </row>
    <row r="53" spans="1:4" s="10" customFormat="1" x14ac:dyDescent="0.25">
      <c r="A53" s="78" t="s">
        <v>3557</v>
      </c>
      <c r="B53" s="81" t="s">
        <v>3558</v>
      </c>
      <c r="C53" s="80">
        <v>125000</v>
      </c>
      <c r="D53" s="80">
        <v>125000</v>
      </c>
    </row>
    <row r="54" spans="1:4" s="10" customFormat="1" x14ac:dyDescent="0.2">
      <c r="A54" s="83"/>
      <c r="B54" s="84"/>
      <c r="C54" s="85"/>
      <c r="D54" s="85"/>
    </row>
    <row r="55" spans="1:4" s="10" customFormat="1" x14ac:dyDescent="0.25">
      <c r="A55" s="78" t="s">
        <v>3559</v>
      </c>
      <c r="B55" s="86" t="s">
        <v>3601</v>
      </c>
      <c r="C55" s="80">
        <v>49239</v>
      </c>
      <c r="D55" s="80">
        <v>49239</v>
      </c>
    </row>
    <row r="56" spans="1:4" s="10" customFormat="1" x14ac:dyDescent="0.25">
      <c r="A56" s="78" t="s">
        <v>3560</v>
      </c>
      <c r="B56" s="86" t="s">
        <v>3601</v>
      </c>
      <c r="C56" s="80">
        <v>8189</v>
      </c>
      <c r="D56" s="80">
        <v>8189</v>
      </c>
    </row>
    <row r="57" spans="1:4" s="10" customFormat="1" x14ac:dyDescent="0.25">
      <c r="A57" s="78" t="s">
        <v>3560</v>
      </c>
      <c r="B57" s="86" t="s">
        <v>3601</v>
      </c>
      <c r="C57" s="80">
        <v>310000</v>
      </c>
      <c r="D57" s="80">
        <v>310000</v>
      </c>
    </row>
    <row r="58" spans="1:4" s="10" customFormat="1" ht="24" x14ac:dyDescent="0.25">
      <c r="A58" s="78" t="s">
        <v>3561</v>
      </c>
      <c r="B58" s="86" t="s">
        <v>3601</v>
      </c>
      <c r="C58" s="80">
        <v>81718</v>
      </c>
      <c r="D58" s="80">
        <v>81718</v>
      </c>
    </row>
    <row r="59" spans="1:4" s="10" customFormat="1" ht="24" x14ac:dyDescent="0.25">
      <c r="A59" s="78" t="s">
        <v>3561</v>
      </c>
      <c r="B59" s="86" t="s">
        <v>3601</v>
      </c>
      <c r="C59" s="80">
        <v>40000</v>
      </c>
      <c r="D59" s="80">
        <v>40000</v>
      </c>
    </row>
    <row r="60" spans="1:4" s="10" customFormat="1" ht="36" x14ac:dyDescent="0.25">
      <c r="A60" s="78" t="s">
        <v>3600</v>
      </c>
      <c r="B60" s="86" t="s">
        <v>3601</v>
      </c>
      <c r="C60" s="80">
        <v>136223</v>
      </c>
      <c r="D60" s="80">
        <v>136223</v>
      </c>
    </row>
    <row r="61" spans="1:4" s="10" customFormat="1" ht="36" x14ac:dyDescent="0.25">
      <c r="A61" s="78" t="s">
        <v>3600</v>
      </c>
      <c r="B61" s="86" t="s">
        <v>3601</v>
      </c>
      <c r="C61" s="80">
        <v>136636</v>
      </c>
      <c r="D61" s="80">
        <v>136636</v>
      </c>
    </row>
    <row r="62" spans="1:4" s="10" customFormat="1" ht="24" x14ac:dyDescent="0.25">
      <c r="A62" s="78" t="s">
        <v>3562</v>
      </c>
      <c r="B62" s="86" t="s">
        <v>3601</v>
      </c>
      <c r="C62" s="80">
        <v>183425</v>
      </c>
      <c r="D62" s="80">
        <v>183425</v>
      </c>
    </row>
    <row r="63" spans="1:4" s="10" customFormat="1" ht="24" x14ac:dyDescent="0.25">
      <c r="A63" s="78" t="s">
        <v>3562</v>
      </c>
      <c r="B63" s="86" t="s">
        <v>3601</v>
      </c>
      <c r="C63" s="80">
        <v>116140</v>
      </c>
      <c r="D63" s="80">
        <v>116140</v>
      </c>
    </row>
    <row r="64" spans="1:4" s="10" customFormat="1" ht="24" x14ac:dyDescent="0.25">
      <c r="A64" s="78" t="s">
        <v>3562</v>
      </c>
      <c r="B64" s="86" t="s">
        <v>3601</v>
      </c>
      <c r="C64" s="80">
        <v>19273</v>
      </c>
      <c r="D64" s="80">
        <v>19273</v>
      </c>
    </row>
    <row r="65" spans="1:4" s="10" customFormat="1" ht="24" x14ac:dyDescent="0.25">
      <c r="A65" s="78" t="s">
        <v>3562</v>
      </c>
      <c r="B65" s="86" t="s">
        <v>3601</v>
      </c>
      <c r="C65" s="80">
        <v>31000</v>
      </c>
      <c r="D65" s="80">
        <v>31000</v>
      </c>
    </row>
    <row r="66" spans="1:4" s="10" customFormat="1" ht="24" x14ac:dyDescent="0.25">
      <c r="A66" s="78" t="s">
        <v>3562</v>
      </c>
      <c r="B66" s="86" t="s">
        <v>3601</v>
      </c>
      <c r="C66" s="80">
        <v>108004</v>
      </c>
      <c r="D66" s="80">
        <v>108004</v>
      </c>
    </row>
    <row r="67" spans="1:4" ht="24" x14ac:dyDescent="0.25">
      <c r="A67" s="78" t="s">
        <v>3562</v>
      </c>
      <c r="B67" s="86" t="s">
        <v>3601</v>
      </c>
      <c r="C67" s="80">
        <v>68620</v>
      </c>
      <c r="D67" s="80">
        <v>68620</v>
      </c>
    </row>
    <row r="68" spans="1:4" x14ac:dyDescent="0.25">
      <c r="A68" s="86" t="s">
        <v>3563</v>
      </c>
      <c r="B68" s="86" t="s">
        <v>3601</v>
      </c>
      <c r="C68" s="80">
        <v>804000</v>
      </c>
      <c r="D68" s="80">
        <v>804000</v>
      </c>
    </row>
    <row r="69" spans="1:4" ht="24" x14ac:dyDescent="0.25">
      <c r="A69" s="81" t="s">
        <v>3603</v>
      </c>
      <c r="B69" s="86" t="s">
        <v>3601</v>
      </c>
      <c r="C69" s="80">
        <v>2810</v>
      </c>
      <c r="D69" s="80">
        <v>2810</v>
      </c>
    </row>
    <row r="70" spans="1:4" ht="24" x14ac:dyDescent="0.25">
      <c r="A70" s="81" t="s">
        <v>3603</v>
      </c>
      <c r="B70" s="86" t="s">
        <v>3601</v>
      </c>
      <c r="C70" s="80">
        <v>78000</v>
      </c>
      <c r="D70" s="80">
        <v>78000</v>
      </c>
    </row>
    <row r="71" spans="1:4" ht="24" x14ac:dyDescent="0.25">
      <c r="A71" s="81" t="s">
        <v>3564</v>
      </c>
      <c r="B71" s="86" t="s">
        <v>3601</v>
      </c>
      <c r="C71" s="80">
        <v>26897</v>
      </c>
      <c r="D71" s="80">
        <v>26897</v>
      </c>
    </row>
    <row r="72" spans="1:4" x14ac:dyDescent="0.25">
      <c r="A72" s="86" t="s">
        <v>3604</v>
      </c>
      <c r="B72" s="86" t="s">
        <v>3601</v>
      </c>
      <c r="C72" s="80">
        <v>65852</v>
      </c>
      <c r="D72" s="80">
        <v>65852</v>
      </c>
    </row>
    <row r="73" spans="1:4" x14ac:dyDescent="0.25">
      <c r="A73" s="86" t="s">
        <v>3604</v>
      </c>
      <c r="B73" s="86" t="s">
        <v>3601</v>
      </c>
      <c r="C73" s="80">
        <v>12471</v>
      </c>
      <c r="D73" s="80">
        <v>12471</v>
      </c>
    </row>
    <row r="74" spans="1:4" x14ac:dyDescent="0.25">
      <c r="A74" s="86" t="s">
        <v>3604</v>
      </c>
      <c r="B74" s="86" t="s">
        <v>3601</v>
      </c>
      <c r="C74" s="80">
        <v>241000</v>
      </c>
      <c r="D74" s="80">
        <v>241000</v>
      </c>
    </row>
    <row r="75" spans="1:4" x14ac:dyDescent="0.25">
      <c r="A75" s="86" t="s">
        <v>3604</v>
      </c>
      <c r="B75" s="86" t="s">
        <v>3601</v>
      </c>
      <c r="C75" s="80">
        <v>9300</v>
      </c>
      <c r="D75" s="80">
        <v>9300</v>
      </c>
    </row>
    <row r="76" spans="1:4" x14ac:dyDescent="0.25">
      <c r="A76" s="86" t="s">
        <v>3605</v>
      </c>
      <c r="B76" s="86" t="s">
        <v>3601</v>
      </c>
      <c r="C76" s="80">
        <v>28567</v>
      </c>
      <c r="D76" s="80">
        <v>28567</v>
      </c>
    </row>
    <row r="77" spans="1:4" x14ac:dyDescent="0.25">
      <c r="A77" s="86" t="s">
        <v>3565</v>
      </c>
      <c r="B77" s="86" t="s">
        <v>3601</v>
      </c>
      <c r="C77" s="80">
        <v>22008</v>
      </c>
      <c r="D77" s="80">
        <v>22008</v>
      </c>
    </row>
    <row r="78" spans="1:4" x14ac:dyDescent="0.25">
      <c r="A78" s="86" t="s">
        <v>3566</v>
      </c>
      <c r="B78" s="86" t="s">
        <v>3601</v>
      </c>
      <c r="C78" s="80">
        <v>150000</v>
      </c>
      <c r="D78" s="80">
        <v>150000</v>
      </c>
    </row>
    <row r="79" spans="1:4" x14ac:dyDescent="0.25">
      <c r="A79" s="86" t="s">
        <v>3567</v>
      </c>
      <c r="B79" s="86" t="s">
        <v>3601</v>
      </c>
      <c r="C79" s="80">
        <v>773200</v>
      </c>
      <c r="D79" s="80">
        <v>773200</v>
      </c>
    </row>
    <row r="80" spans="1:4" x14ac:dyDescent="0.25">
      <c r="A80" s="86" t="s">
        <v>3568</v>
      </c>
      <c r="B80" s="86" t="s">
        <v>3601</v>
      </c>
      <c r="C80" s="80">
        <v>301000</v>
      </c>
      <c r="D80" s="80">
        <v>301000</v>
      </c>
    </row>
    <row r="81" spans="1:4" x14ac:dyDescent="0.25">
      <c r="A81" s="86" t="s">
        <v>3569</v>
      </c>
      <c r="B81" s="86" t="s">
        <v>3601</v>
      </c>
      <c r="C81" s="80">
        <v>200000</v>
      </c>
      <c r="D81" s="80">
        <v>200000</v>
      </c>
    </row>
    <row r="82" spans="1:4" x14ac:dyDescent="0.25">
      <c r="A82" s="86" t="s">
        <v>3570</v>
      </c>
      <c r="B82" s="86" t="s">
        <v>3601</v>
      </c>
      <c r="C82" s="80">
        <v>168830</v>
      </c>
      <c r="D82" s="80">
        <v>168830</v>
      </c>
    </row>
    <row r="83" spans="1:4" x14ac:dyDescent="0.25">
      <c r="A83" s="86" t="s">
        <v>3570</v>
      </c>
      <c r="B83" s="86" t="s">
        <v>3601</v>
      </c>
      <c r="C83" s="80">
        <v>349751</v>
      </c>
      <c r="D83" s="80">
        <v>349751</v>
      </c>
    </row>
    <row r="84" spans="1:4" x14ac:dyDescent="0.25">
      <c r="A84" s="86" t="s">
        <v>3602</v>
      </c>
      <c r="B84" s="86" t="s">
        <v>3601</v>
      </c>
      <c r="C84" s="80">
        <v>70000</v>
      </c>
      <c r="D84" s="80">
        <v>70000</v>
      </c>
    </row>
    <row r="85" spans="1:4" x14ac:dyDescent="0.25">
      <c r="A85" s="86" t="s">
        <v>3602</v>
      </c>
      <c r="B85" s="86" t="s">
        <v>3601</v>
      </c>
      <c r="C85" s="80">
        <v>56478</v>
      </c>
      <c r="D85" s="80">
        <v>56478</v>
      </c>
    </row>
    <row r="86" spans="1:4" x14ac:dyDescent="0.25">
      <c r="A86" s="86" t="s">
        <v>3602</v>
      </c>
      <c r="B86" s="86" t="s">
        <v>3601</v>
      </c>
      <c r="C86" s="80">
        <v>273832</v>
      </c>
      <c r="D86" s="80">
        <v>273832</v>
      </c>
    </row>
    <row r="87" spans="1:4" x14ac:dyDescent="0.25">
      <c r="A87" s="86" t="s">
        <v>3602</v>
      </c>
      <c r="B87" s="86" t="s">
        <v>3601</v>
      </c>
      <c r="C87" s="80">
        <v>250000</v>
      </c>
      <c r="D87" s="80">
        <v>250000</v>
      </c>
    </row>
    <row r="88" spans="1:4" x14ac:dyDescent="0.25">
      <c r="A88" s="86" t="s">
        <v>3602</v>
      </c>
      <c r="B88" s="86" t="s">
        <v>3601</v>
      </c>
      <c r="C88" s="80">
        <v>64332</v>
      </c>
      <c r="D88" s="80">
        <v>64332</v>
      </c>
    </row>
    <row r="89" spans="1:4" x14ac:dyDescent="0.25">
      <c r="A89" s="86" t="s">
        <v>3602</v>
      </c>
      <c r="B89" s="86" t="s">
        <v>3601</v>
      </c>
      <c r="C89" s="80">
        <v>170000</v>
      </c>
      <c r="D89" s="80">
        <v>170000</v>
      </c>
    </row>
    <row r="90" spans="1:4" x14ac:dyDescent="0.25">
      <c r="A90" s="86" t="s">
        <v>3602</v>
      </c>
      <c r="B90" s="86" t="s">
        <v>3601</v>
      </c>
      <c r="C90" s="80">
        <v>50000</v>
      </c>
      <c r="D90" s="80">
        <v>50000</v>
      </c>
    </row>
    <row r="91" spans="1:4" x14ac:dyDescent="0.25">
      <c r="A91" s="86" t="s">
        <v>3571</v>
      </c>
      <c r="B91" s="86" t="s">
        <v>3601</v>
      </c>
      <c r="C91" s="80">
        <v>124470</v>
      </c>
      <c r="D91" s="80">
        <v>124470</v>
      </c>
    </row>
    <row r="92" spans="1:4" x14ac:dyDescent="0.25">
      <c r="A92" s="86" t="s">
        <v>3571</v>
      </c>
      <c r="B92" s="86" t="s">
        <v>3601</v>
      </c>
      <c r="C92" s="80">
        <v>196918</v>
      </c>
      <c r="D92" s="80">
        <v>196918</v>
      </c>
    </row>
    <row r="93" spans="1:4" x14ac:dyDescent="0.25">
      <c r="A93" s="86" t="s">
        <v>3571</v>
      </c>
      <c r="B93" s="86" t="s">
        <v>3601</v>
      </c>
      <c r="C93" s="80">
        <v>197355</v>
      </c>
      <c r="D93" s="80">
        <v>197355</v>
      </c>
    </row>
    <row r="94" spans="1:4" x14ac:dyDescent="0.25">
      <c r="A94" s="86" t="s">
        <v>3606</v>
      </c>
      <c r="B94" s="86" t="s">
        <v>3601</v>
      </c>
      <c r="C94" s="80">
        <v>54020</v>
      </c>
      <c r="D94" s="80">
        <v>54020</v>
      </c>
    </row>
    <row r="95" spans="1:4" x14ac:dyDescent="0.25">
      <c r="A95" s="86" t="s">
        <v>3607</v>
      </c>
      <c r="B95" s="86" t="s">
        <v>3601</v>
      </c>
      <c r="C95" s="80">
        <v>430200</v>
      </c>
      <c r="D95" s="80">
        <v>430200</v>
      </c>
    </row>
    <row r="96" spans="1:4" x14ac:dyDescent="0.25">
      <c r="A96" s="86" t="s">
        <v>3607</v>
      </c>
      <c r="B96" s="86" t="s">
        <v>3601</v>
      </c>
      <c r="C96" s="80">
        <v>808350</v>
      </c>
      <c r="D96" s="80">
        <v>808350</v>
      </c>
    </row>
    <row r="97" spans="1:4" ht="30.75" customHeight="1" x14ac:dyDescent="0.25">
      <c r="A97" s="81" t="s">
        <v>3572</v>
      </c>
      <c r="B97" s="86" t="s">
        <v>3601</v>
      </c>
      <c r="C97" s="80">
        <v>36785</v>
      </c>
      <c r="D97" s="80">
        <v>36785</v>
      </c>
    </row>
    <row r="98" spans="1:4" x14ac:dyDescent="0.25">
      <c r="A98" s="86" t="s">
        <v>124</v>
      </c>
      <c r="B98" s="86" t="s">
        <v>3601</v>
      </c>
      <c r="C98" s="80">
        <v>46960</v>
      </c>
      <c r="D98" s="80">
        <v>46960</v>
      </c>
    </row>
    <row r="99" spans="1:4" x14ac:dyDescent="0.25">
      <c r="A99" s="86" t="s">
        <v>124</v>
      </c>
      <c r="B99" s="86" t="s">
        <v>3601</v>
      </c>
      <c r="C99" s="80">
        <v>29346</v>
      </c>
      <c r="D99" s="80">
        <v>29346</v>
      </c>
    </row>
    <row r="100" spans="1:4" x14ac:dyDescent="0.25">
      <c r="A100" s="86" t="s">
        <v>42</v>
      </c>
      <c r="B100" s="86" t="s">
        <v>3601</v>
      </c>
      <c r="C100" s="80">
        <v>107952</v>
      </c>
      <c r="D100" s="80">
        <v>107952</v>
      </c>
    </row>
    <row r="101" spans="1:4" x14ac:dyDescent="0.25">
      <c r="A101" s="86" t="s">
        <v>41</v>
      </c>
      <c r="B101" s="86" t="s">
        <v>3601</v>
      </c>
      <c r="C101" s="80">
        <v>59591</v>
      </c>
      <c r="D101" s="80">
        <v>59591</v>
      </c>
    </row>
    <row r="102" spans="1:4" x14ac:dyDescent="0.25">
      <c r="A102" s="86" t="s">
        <v>47</v>
      </c>
      <c r="B102" s="86" t="s">
        <v>3601</v>
      </c>
      <c r="C102" s="80">
        <v>313520</v>
      </c>
      <c r="D102" s="80">
        <v>313520</v>
      </c>
    </row>
    <row r="103" spans="1:4" x14ac:dyDescent="0.25">
      <c r="A103" s="86" t="s">
        <v>3608</v>
      </c>
      <c r="B103" s="86" t="s">
        <v>3601</v>
      </c>
      <c r="C103" s="80">
        <v>176702</v>
      </c>
      <c r="D103" s="80">
        <v>176702</v>
      </c>
    </row>
    <row r="104" spans="1:4" x14ac:dyDescent="0.25">
      <c r="A104" s="86" t="s">
        <v>866</v>
      </c>
      <c r="B104" s="86" t="s">
        <v>3601</v>
      </c>
      <c r="C104" s="80">
        <v>32386</v>
      </c>
      <c r="D104" s="80">
        <v>32386</v>
      </c>
    </row>
    <row r="105" spans="1:4" x14ac:dyDescent="0.25">
      <c r="A105" s="86" t="s">
        <v>3573</v>
      </c>
      <c r="B105" s="86" t="s">
        <v>3601</v>
      </c>
      <c r="C105" s="80">
        <v>56833</v>
      </c>
      <c r="D105" s="80">
        <v>56833</v>
      </c>
    </row>
    <row r="106" spans="1:4" x14ac:dyDescent="0.25">
      <c r="A106" s="86" t="s">
        <v>3574</v>
      </c>
      <c r="B106" s="86" t="s">
        <v>3601</v>
      </c>
      <c r="C106" s="80">
        <v>143077</v>
      </c>
      <c r="D106" s="80">
        <v>143077</v>
      </c>
    </row>
    <row r="107" spans="1:4" x14ac:dyDescent="0.25">
      <c r="A107" s="86" t="s">
        <v>3574</v>
      </c>
      <c r="B107" s="86" t="s">
        <v>3601</v>
      </c>
      <c r="C107" s="80">
        <v>227286</v>
      </c>
      <c r="D107" s="80">
        <v>227286</v>
      </c>
    </row>
    <row r="108" spans="1:4" x14ac:dyDescent="0.25">
      <c r="A108" s="86" t="s">
        <v>1527</v>
      </c>
      <c r="B108" s="86" t="s">
        <v>3601</v>
      </c>
      <c r="C108" s="80">
        <v>296118</v>
      </c>
      <c r="D108" s="80">
        <v>296118</v>
      </c>
    </row>
    <row r="109" spans="1:4" x14ac:dyDescent="0.25">
      <c r="A109" s="86" t="s">
        <v>1505</v>
      </c>
      <c r="B109" s="86" t="s">
        <v>3601</v>
      </c>
      <c r="C109" s="80">
        <v>445123</v>
      </c>
      <c r="D109" s="80">
        <v>445123</v>
      </c>
    </row>
    <row r="110" spans="1:4" x14ac:dyDescent="0.25">
      <c r="A110" s="86" t="s">
        <v>1505</v>
      </c>
      <c r="B110" s="86" t="s">
        <v>3601</v>
      </c>
      <c r="C110" s="80">
        <v>115703</v>
      </c>
      <c r="D110" s="80">
        <v>115703</v>
      </c>
    </row>
    <row r="111" spans="1:4" x14ac:dyDescent="0.25">
      <c r="A111" s="86" t="s">
        <v>3575</v>
      </c>
      <c r="B111" s="86" t="s">
        <v>3601</v>
      </c>
      <c r="C111" s="80">
        <v>219023</v>
      </c>
      <c r="D111" s="80">
        <v>219023</v>
      </c>
    </row>
    <row r="112" spans="1:4" x14ac:dyDescent="0.25">
      <c r="A112" s="86" t="s">
        <v>3609</v>
      </c>
      <c r="B112" s="86" t="s">
        <v>3601</v>
      </c>
      <c r="C112" s="80">
        <v>63470</v>
      </c>
      <c r="D112" s="80">
        <v>63470</v>
      </c>
    </row>
    <row r="113" spans="1:4" x14ac:dyDescent="0.25">
      <c r="A113" s="86" t="s">
        <v>3609</v>
      </c>
      <c r="B113" s="86" t="s">
        <v>3601</v>
      </c>
      <c r="C113" s="80">
        <v>55327</v>
      </c>
      <c r="D113" s="80">
        <v>55327</v>
      </c>
    </row>
    <row r="114" spans="1:4" x14ac:dyDescent="0.25">
      <c r="A114" s="86" t="s">
        <v>3576</v>
      </c>
      <c r="B114" s="86" t="s">
        <v>3601</v>
      </c>
      <c r="C114" s="80">
        <v>50000</v>
      </c>
      <c r="D114" s="80">
        <v>50000</v>
      </c>
    </row>
    <row r="115" spans="1:4" x14ac:dyDescent="0.25">
      <c r="A115" s="86" t="s">
        <v>3577</v>
      </c>
      <c r="B115" s="86" t="s">
        <v>3601</v>
      </c>
      <c r="C115" s="80">
        <v>239048</v>
      </c>
      <c r="D115" s="80">
        <v>239048</v>
      </c>
    </row>
    <row r="116" spans="1:4" x14ac:dyDescent="0.25">
      <c r="A116" s="86" t="s">
        <v>3578</v>
      </c>
      <c r="B116" s="86" t="s">
        <v>3601</v>
      </c>
      <c r="C116" s="80">
        <v>200000</v>
      </c>
      <c r="D116" s="80">
        <v>200000</v>
      </c>
    </row>
    <row r="117" spans="1:4" x14ac:dyDescent="0.25">
      <c r="A117" s="86" t="s">
        <v>3579</v>
      </c>
      <c r="B117" s="86" t="s">
        <v>3601</v>
      </c>
      <c r="C117" s="80">
        <v>150000</v>
      </c>
      <c r="D117" s="80">
        <v>150000</v>
      </c>
    </row>
    <row r="118" spans="1:4" x14ac:dyDescent="0.25">
      <c r="A118" s="86" t="s">
        <v>3580</v>
      </c>
      <c r="B118" s="86" t="s">
        <v>3601</v>
      </c>
      <c r="C118" s="80">
        <v>450000</v>
      </c>
      <c r="D118" s="80">
        <v>450000</v>
      </c>
    </row>
    <row r="119" spans="1:4" x14ac:dyDescent="0.25">
      <c r="A119" s="86" t="s">
        <v>3580</v>
      </c>
      <c r="B119" s="86" t="s">
        <v>3601</v>
      </c>
      <c r="C119" s="80">
        <v>489256</v>
      </c>
      <c r="D119" s="80">
        <v>489256</v>
      </c>
    </row>
    <row r="120" spans="1:4" x14ac:dyDescent="0.25">
      <c r="A120" s="86" t="s">
        <v>279</v>
      </c>
      <c r="B120" s="86" t="s">
        <v>3601</v>
      </c>
      <c r="C120" s="80">
        <v>10683</v>
      </c>
      <c r="D120" s="80">
        <v>10683</v>
      </c>
    </row>
    <row r="121" spans="1:4" x14ac:dyDescent="0.25">
      <c r="A121" s="86" t="s">
        <v>279</v>
      </c>
      <c r="B121" s="86" t="s">
        <v>3601</v>
      </c>
      <c r="C121" s="80">
        <v>2400000</v>
      </c>
      <c r="D121" s="80">
        <v>2400000</v>
      </c>
    </row>
    <row r="122" spans="1:4" x14ac:dyDescent="0.25">
      <c r="A122" s="86" t="s">
        <v>279</v>
      </c>
      <c r="B122" s="86" t="s">
        <v>3601</v>
      </c>
      <c r="C122" s="80">
        <v>1500000</v>
      </c>
      <c r="D122" s="80">
        <v>1500000</v>
      </c>
    </row>
    <row r="123" spans="1:4" x14ac:dyDescent="0.25">
      <c r="A123" s="86" t="s">
        <v>3487</v>
      </c>
      <c r="B123" s="86" t="s">
        <v>3601</v>
      </c>
      <c r="C123" s="80">
        <v>29899</v>
      </c>
      <c r="D123" s="80">
        <v>29899</v>
      </c>
    </row>
    <row r="124" spans="1:4" x14ac:dyDescent="0.25">
      <c r="A124" s="86" t="s">
        <v>3487</v>
      </c>
      <c r="B124" s="86" t="s">
        <v>3601</v>
      </c>
      <c r="C124" s="80">
        <v>104236</v>
      </c>
      <c r="D124" s="80">
        <v>104236</v>
      </c>
    </row>
    <row r="125" spans="1:4" x14ac:dyDescent="0.25">
      <c r="A125" s="86" t="s">
        <v>3487</v>
      </c>
      <c r="B125" s="86" t="s">
        <v>3601</v>
      </c>
      <c r="C125" s="80">
        <v>243280</v>
      </c>
      <c r="D125" s="80">
        <v>243280</v>
      </c>
    </row>
    <row r="126" spans="1:4" x14ac:dyDescent="0.25">
      <c r="A126" s="86" t="s">
        <v>3487</v>
      </c>
      <c r="B126" s="86" t="s">
        <v>3601</v>
      </c>
      <c r="C126" s="80">
        <v>26000</v>
      </c>
      <c r="D126" s="80">
        <v>26000</v>
      </c>
    </row>
    <row r="127" spans="1:4" x14ac:dyDescent="0.25">
      <c r="A127" s="86" t="s">
        <v>3487</v>
      </c>
      <c r="B127" s="86" t="s">
        <v>3601</v>
      </c>
      <c r="C127" s="80">
        <v>95797</v>
      </c>
      <c r="D127" s="80">
        <v>95797</v>
      </c>
    </row>
    <row r="128" spans="1:4" x14ac:dyDescent="0.25">
      <c r="A128" s="86" t="s">
        <v>3487</v>
      </c>
      <c r="B128" s="86" t="s">
        <v>3601</v>
      </c>
      <c r="C128" s="80">
        <v>54461</v>
      </c>
      <c r="D128" s="80">
        <v>54461</v>
      </c>
    </row>
    <row r="129" spans="1:4" x14ac:dyDescent="0.25">
      <c r="A129" s="86" t="s">
        <v>3487</v>
      </c>
      <c r="B129" s="86" t="s">
        <v>3601</v>
      </c>
      <c r="C129" s="80">
        <v>132934</v>
      </c>
      <c r="D129" s="80">
        <v>132934</v>
      </c>
    </row>
    <row r="130" spans="1:4" x14ac:dyDescent="0.25">
      <c r="A130" s="81" t="s">
        <v>3203</v>
      </c>
      <c r="B130" s="86" t="s">
        <v>3601</v>
      </c>
      <c r="C130" s="80">
        <v>300500</v>
      </c>
      <c r="D130" s="80">
        <v>300500</v>
      </c>
    </row>
    <row r="131" spans="1:4" x14ac:dyDescent="0.25">
      <c r="A131" s="81" t="s">
        <v>3203</v>
      </c>
      <c r="B131" s="86" t="s">
        <v>3601</v>
      </c>
      <c r="C131" s="80">
        <v>1431500</v>
      </c>
      <c r="D131" s="80">
        <v>1431500</v>
      </c>
    </row>
    <row r="132" spans="1:4" x14ac:dyDescent="0.25">
      <c r="A132" s="86" t="s">
        <v>3525</v>
      </c>
      <c r="B132" s="86" t="s">
        <v>3601</v>
      </c>
      <c r="C132" s="80">
        <v>350000</v>
      </c>
      <c r="D132" s="80">
        <v>350000</v>
      </c>
    </row>
    <row r="133" spans="1:4" x14ac:dyDescent="0.25">
      <c r="A133" s="86" t="s">
        <v>3525</v>
      </c>
      <c r="B133" s="86" t="s">
        <v>3601</v>
      </c>
      <c r="C133" s="80">
        <v>271401</v>
      </c>
      <c r="D133" s="80">
        <v>271401</v>
      </c>
    </row>
    <row r="134" spans="1:4" x14ac:dyDescent="0.25">
      <c r="A134" s="86" t="s">
        <v>2532</v>
      </c>
      <c r="B134" s="86" t="s">
        <v>3601</v>
      </c>
      <c r="C134" s="80">
        <v>970550</v>
      </c>
      <c r="D134" s="80">
        <v>970550</v>
      </c>
    </row>
    <row r="135" spans="1:4" x14ac:dyDescent="0.25">
      <c r="A135" s="86" t="s">
        <v>3581</v>
      </c>
      <c r="B135" s="86" t="s">
        <v>3601</v>
      </c>
      <c r="C135" s="80">
        <v>1012000</v>
      </c>
      <c r="D135" s="80">
        <v>1012000</v>
      </c>
    </row>
    <row r="136" spans="1:4" x14ac:dyDescent="0.25">
      <c r="A136" s="86" t="s">
        <v>3582</v>
      </c>
      <c r="B136" s="86" t="s">
        <v>3601</v>
      </c>
      <c r="C136" s="80">
        <v>376078</v>
      </c>
      <c r="D136" s="80">
        <v>376078</v>
      </c>
    </row>
    <row r="137" spans="1:4" x14ac:dyDescent="0.25">
      <c r="A137" s="86" t="s">
        <v>3582</v>
      </c>
      <c r="B137" s="86" t="s">
        <v>3601</v>
      </c>
      <c r="C137" s="80">
        <v>20094</v>
      </c>
      <c r="D137" s="80">
        <v>20094</v>
      </c>
    </row>
    <row r="138" spans="1:4" x14ac:dyDescent="0.25">
      <c r="A138" s="86" t="s">
        <v>3582</v>
      </c>
      <c r="B138" s="86" t="s">
        <v>3601</v>
      </c>
      <c r="C138" s="80">
        <v>10236</v>
      </c>
      <c r="D138" s="80">
        <v>10236</v>
      </c>
    </row>
    <row r="139" spans="1:4" x14ac:dyDescent="0.25">
      <c r="A139" s="86" t="s">
        <v>3582</v>
      </c>
      <c r="B139" s="86" t="s">
        <v>3601</v>
      </c>
      <c r="C139" s="80">
        <v>173738</v>
      </c>
      <c r="D139" s="80">
        <v>173738</v>
      </c>
    </row>
    <row r="140" spans="1:4" x14ac:dyDescent="0.25">
      <c r="A140" s="78" t="s">
        <v>126</v>
      </c>
      <c r="B140" s="86" t="s">
        <v>3601</v>
      </c>
      <c r="C140" s="80">
        <v>122325</v>
      </c>
      <c r="D140" s="80">
        <v>122325</v>
      </c>
    </row>
    <row r="141" spans="1:4" ht="24" x14ac:dyDescent="0.25">
      <c r="A141" s="78" t="s">
        <v>3583</v>
      </c>
      <c r="B141" s="86" t="s">
        <v>3601</v>
      </c>
      <c r="C141" s="80">
        <v>191965</v>
      </c>
      <c r="D141" s="80">
        <v>191965</v>
      </c>
    </row>
    <row r="142" spans="1:4" x14ac:dyDescent="0.25">
      <c r="A142" s="78" t="s">
        <v>3553</v>
      </c>
      <c r="B142" s="86" t="s">
        <v>3601</v>
      </c>
      <c r="C142" s="80">
        <v>37728</v>
      </c>
      <c r="D142" s="80">
        <v>37728</v>
      </c>
    </row>
    <row r="143" spans="1:4" x14ac:dyDescent="0.25">
      <c r="A143" s="78" t="s">
        <v>3553</v>
      </c>
      <c r="B143" s="86" t="s">
        <v>3601</v>
      </c>
      <c r="C143" s="80">
        <v>137043</v>
      </c>
      <c r="D143" s="80">
        <v>137043</v>
      </c>
    </row>
    <row r="144" spans="1:4" x14ac:dyDescent="0.25">
      <c r="A144" s="78" t="s">
        <v>3553</v>
      </c>
      <c r="B144" s="86" t="s">
        <v>3601</v>
      </c>
      <c r="C144" s="80">
        <v>603228</v>
      </c>
      <c r="D144" s="80">
        <v>603228</v>
      </c>
    </row>
    <row r="145" spans="1:4" x14ac:dyDescent="0.25">
      <c r="A145" s="78" t="s">
        <v>3584</v>
      </c>
      <c r="B145" s="86" t="s">
        <v>3601</v>
      </c>
      <c r="C145" s="80">
        <v>331000</v>
      </c>
      <c r="D145" s="80">
        <v>331000</v>
      </c>
    </row>
    <row r="146" spans="1:4" x14ac:dyDescent="0.25">
      <c r="A146" s="78" t="s">
        <v>3584</v>
      </c>
      <c r="B146" s="86" t="s">
        <v>3601</v>
      </c>
      <c r="C146" s="80">
        <v>81291</v>
      </c>
      <c r="D146" s="80">
        <v>81291</v>
      </c>
    </row>
    <row r="147" spans="1:4" ht="24" x14ac:dyDescent="0.25">
      <c r="A147" s="78" t="s">
        <v>3585</v>
      </c>
      <c r="B147" s="86" t="s">
        <v>3601</v>
      </c>
      <c r="C147" s="80">
        <v>225228</v>
      </c>
      <c r="D147" s="80">
        <v>225228</v>
      </c>
    </row>
    <row r="148" spans="1:4" x14ac:dyDescent="0.25">
      <c r="A148" s="78" t="s">
        <v>3586</v>
      </c>
      <c r="B148" s="86" t="s">
        <v>3601</v>
      </c>
      <c r="C148" s="80">
        <v>500000</v>
      </c>
      <c r="D148" s="80">
        <v>500000</v>
      </c>
    </row>
    <row r="149" spans="1:4" x14ac:dyDescent="0.25">
      <c r="A149" s="78" t="s">
        <v>3586</v>
      </c>
      <c r="B149" s="86" t="s">
        <v>3601</v>
      </c>
      <c r="C149" s="80">
        <v>40924</v>
      </c>
      <c r="D149" s="80">
        <v>40924</v>
      </c>
    </row>
    <row r="150" spans="1:4" ht="24" x14ac:dyDescent="0.25">
      <c r="A150" s="78" t="s">
        <v>3587</v>
      </c>
      <c r="B150" s="86" t="s">
        <v>3601</v>
      </c>
      <c r="C150" s="80">
        <v>46011</v>
      </c>
      <c r="D150" s="80">
        <v>46011</v>
      </c>
    </row>
    <row r="151" spans="1:4" x14ac:dyDescent="0.25">
      <c r="A151" s="78" t="s">
        <v>3588</v>
      </c>
      <c r="B151" s="86" t="s">
        <v>3601</v>
      </c>
      <c r="C151" s="80">
        <v>110078</v>
      </c>
      <c r="D151" s="80">
        <v>110078</v>
      </c>
    </row>
    <row r="152" spans="1:4" ht="28.5" customHeight="1" x14ac:dyDescent="0.25">
      <c r="A152" s="78" t="s">
        <v>3589</v>
      </c>
      <c r="B152" s="86" t="s">
        <v>3601</v>
      </c>
      <c r="C152" s="80">
        <v>2621502</v>
      </c>
      <c r="D152" s="80">
        <v>2621502</v>
      </c>
    </row>
    <row r="153" spans="1:4" x14ac:dyDescent="0.25">
      <c r="A153" s="86" t="s">
        <v>3590</v>
      </c>
      <c r="B153" s="86" t="s">
        <v>3601</v>
      </c>
      <c r="C153" s="80">
        <v>123100</v>
      </c>
      <c r="D153" s="80">
        <v>123100</v>
      </c>
    </row>
    <row r="154" spans="1:4" x14ac:dyDescent="0.25">
      <c r="A154" s="86" t="s">
        <v>3591</v>
      </c>
      <c r="B154" s="86" t="s">
        <v>3601</v>
      </c>
      <c r="C154" s="80">
        <v>91188</v>
      </c>
      <c r="D154" s="80">
        <v>91188</v>
      </c>
    </row>
    <row r="155" spans="1:4" x14ac:dyDescent="0.25">
      <c r="A155" s="86" t="s">
        <v>3592</v>
      </c>
      <c r="B155" s="86" t="s">
        <v>3601</v>
      </c>
      <c r="C155" s="80">
        <v>15808</v>
      </c>
      <c r="D155" s="80">
        <v>15808</v>
      </c>
    </row>
    <row r="156" spans="1:4" x14ac:dyDescent="0.25">
      <c r="A156" s="86" t="s">
        <v>3593</v>
      </c>
      <c r="B156" s="86" t="s">
        <v>3601</v>
      </c>
      <c r="C156" s="80">
        <v>150000</v>
      </c>
      <c r="D156" s="80">
        <v>150000</v>
      </c>
    </row>
    <row r="157" spans="1:4" x14ac:dyDescent="0.25">
      <c r="A157" s="86" t="s">
        <v>3610</v>
      </c>
      <c r="B157" s="86" t="s">
        <v>3601</v>
      </c>
      <c r="C157" s="80">
        <v>30753</v>
      </c>
      <c r="D157" s="80">
        <v>30753</v>
      </c>
    </row>
    <row r="158" spans="1:4" x14ac:dyDescent="0.25">
      <c r="A158" s="86" t="s">
        <v>3610</v>
      </c>
      <c r="B158" s="86" t="s">
        <v>3601</v>
      </c>
      <c r="C158" s="80">
        <v>14518</v>
      </c>
      <c r="D158" s="80">
        <v>14518</v>
      </c>
    </row>
    <row r="159" spans="1:4" x14ac:dyDescent="0.25">
      <c r="A159" s="86" t="s">
        <v>3610</v>
      </c>
      <c r="B159" s="86" t="s">
        <v>3601</v>
      </c>
      <c r="C159" s="80">
        <v>45000</v>
      </c>
      <c r="D159" s="80">
        <v>45000</v>
      </c>
    </row>
    <row r="160" spans="1:4" x14ac:dyDescent="0.25">
      <c r="A160" s="78" t="s">
        <v>3594</v>
      </c>
      <c r="B160" s="86" t="s">
        <v>3601</v>
      </c>
      <c r="C160" s="80">
        <v>36846</v>
      </c>
      <c r="D160" s="80">
        <v>36846</v>
      </c>
    </row>
    <row r="161" spans="1:4" ht="24" x14ac:dyDescent="0.25">
      <c r="A161" s="78" t="s">
        <v>3595</v>
      </c>
      <c r="B161" s="86" t="s">
        <v>3601</v>
      </c>
      <c r="C161" s="80">
        <v>2241991</v>
      </c>
      <c r="D161" s="80">
        <v>2241991</v>
      </c>
    </row>
    <row r="162" spans="1:4" ht="18.75" customHeight="1" x14ac:dyDescent="0.25">
      <c r="A162" s="78" t="s">
        <v>3596</v>
      </c>
      <c r="B162" s="86" t="s">
        <v>3601</v>
      </c>
      <c r="C162" s="80">
        <v>296405</v>
      </c>
      <c r="D162" s="80">
        <v>296405</v>
      </c>
    </row>
    <row r="163" spans="1:4" ht="30" customHeight="1" x14ac:dyDescent="0.25">
      <c r="A163" s="78" t="s">
        <v>3597</v>
      </c>
      <c r="B163" s="86" t="s">
        <v>3601</v>
      </c>
      <c r="C163" s="80">
        <v>63012</v>
      </c>
      <c r="D163" s="80">
        <v>63012</v>
      </c>
    </row>
    <row r="164" spans="1:4" x14ac:dyDescent="0.25">
      <c r="A164" s="78" t="s">
        <v>3598</v>
      </c>
      <c r="B164" s="86" t="s">
        <v>3601</v>
      </c>
      <c r="C164" s="80">
        <v>58055</v>
      </c>
      <c r="D164" s="80">
        <v>58055</v>
      </c>
    </row>
    <row r="165" spans="1:4" x14ac:dyDescent="0.25">
      <c r="A165" s="78"/>
      <c r="B165" s="86"/>
      <c r="C165" s="80"/>
      <c r="D165" s="80"/>
    </row>
    <row r="166" spans="1:4" ht="15.75" customHeight="1" x14ac:dyDescent="0.25">
      <c r="A166" s="78" t="s">
        <v>3566</v>
      </c>
      <c r="B166" s="86" t="s">
        <v>3601</v>
      </c>
      <c r="C166" s="80">
        <v>1072657</v>
      </c>
      <c r="D166" s="80">
        <v>1072657</v>
      </c>
    </row>
    <row r="167" spans="1:4" x14ac:dyDescent="0.25">
      <c r="A167" s="86" t="s">
        <v>3599</v>
      </c>
      <c r="B167" s="86" t="s">
        <v>3601</v>
      </c>
      <c r="C167" s="80">
        <v>653000</v>
      </c>
      <c r="D167" s="80">
        <v>653000</v>
      </c>
    </row>
    <row r="168" spans="1:4" x14ac:dyDescent="0.25">
      <c r="A168" s="86" t="s">
        <v>3487</v>
      </c>
      <c r="B168" s="86" t="s">
        <v>3601</v>
      </c>
      <c r="C168" s="80">
        <v>2200000</v>
      </c>
      <c r="D168" s="80">
        <v>2200000</v>
      </c>
    </row>
    <row r="169" spans="1:4" x14ac:dyDescent="0.25">
      <c r="A169" s="86" t="s">
        <v>279</v>
      </c>
      <c r="B169" s="86" t="s">
        <v>3601</v>
      </c>
      <c r="C169" s="80">
        <v>2024343</v>
      </c>
      <c r="D169" s="80">
        <v>2024343</v>
      </c>
    </row>
    <row r="170" spans="1:4" x14ac:dyDescent="0.25">
      <c r="A170" s="86" t="s">
        <v>279</v>
      </c>
      <c r="B170" s="86" t="s">
        <v>3601</v>
      </c>
      <c r="C170" s="80">
        <v>13050000</v>
      </c>
      <c r="D170" s="80">
        <v>13050000</v>
      </c>
    </row>
    <row r="171" spans="1:4" x14ac:dyDescent="0.25">
      <c r="A171"/>
      <c r="B171"/>
      <c r="C171"/>
      <c r="D171"/>
    </row>
  </sheetData>
  <pageMargins left="0.70866141732283472" right="0.70866141732283472" top="0.78740157480314965" bottom="0.78740157480314965" header="0.31496062992125984" footer="0.31496062992125984"/>
  <pageSetup paperSize="9" scale="81" firstPageNumber="47" fitToHeight="0" orientation="portrait" useFirstPageNumber="1" r:id="rId1"/>
  <headerFooter>
    <oddFooter>&amp;C&amp;P&amp;RTab. č. 10 Krajské dotační programy kap. 28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47"/>
  <sheetViews>
    <sheetView workbookViewId="0">
      <selection activeCell="H17" sqref="H17"/>
    </sheetView>
  </sheetViews>
  <sheetFormatPr defaultRowHeight="15" x14ac:dyDescent="0.25"/>
  <cols>
    <col min="1" max="1" width="11.28515625" style="28" customWidth="1"/>
    <col min="2" max="2" width="24.140625" style="29" customWidth="1"/>
    <col min="3" max="3" width="36.7109375" style="29" customWidth="1"/>
    <col min="4" max="4" width="19" style="30" customWidth="1"/>
    <col min="5" max="5" width="17.28515625" style="30" customWidth="1"/>
  </cols>
  <sheetData>
    <row r="1" spans="1:8" s="34" customFormat="1" ht="25.15" customHeight="1" thickBot="1" x14ac:dyDescent="0.3">
      <c r="A1" s="131" t="s">
        <v>18</v>
      </c>
      <c r="B1" s="132"/>
      <c r="C1" s="133"/>
      <c r="D1" s="65">
        <f>SUM(D8:D247)</f>
        <v>10312150</v>
      </c>
      <c r="E1" s="66">
        <f>SUM(E8:E247)</f>
        <v>10302574</v>
      </c>
      <c r="F1" s="67"/>
      <c r="G1" s="46"/>
    </row>
    <row r="2" spans="1:8" s="36" customFormat="1" x14ac:dyDescent="0.25">
      <c r="A2" s="130" t="s">
        <v>359</v>
      </c>
      <c r="B2" s="130"/>
      <c r="C2" s="130"/>
      <c r="D2" s="130"/>
      <c r="E2" s="130"/>
    </row>
    <row r="3" spans="1:8" s="36" customFormat="1" x14ac:dyDescent="0.2">
      <c r="A3" s="129" t="s">
        <v>406</v>
      </c>
      <c r="B3" s="129"/>
      <c r="C3" s="129"/>
      <c r="D3" s="129"/>
      <c r="E3" s="129"/>
      <c r="F3" s="37"/>
      <c r="G3" s="37"/>
      <c r="H3" s="37"/>
    </row>
    <row r="4" spans="1:8" s="36" customFormat="1" x14ac:dyDescent="0.25">
      <c r="A4" s="129" t="s">
        <v>1348</v>
      </c>
      <c r="B4" s="129"/>
      <c r="C4" s="129"/>
      <c r="D4" s="129"/>
      <c r="E4" s="129"/>
    </row>
    <row r="5" spans="1:8" s="36" customFormat="1" x14ac:dyDescent="0.25">
      <c r="A5" s="134" t="s">
        <v>367</v>
      </c>
      <c r="B5" s="134"/>
      <c r="C5" s="134"/>
      <c r="D5" s="134"/>
      <c r="E5" s="134"/>
    </row>
    <row r="6" spans="1:8" s="36" customFormat="1" x14ac:dyDescent="0.25">
      <c r="A6" s="128" t="s">
        <v>380</v>
      </c>
      <c r="B6" s="128"/>
      <c r="C6" s="128"/>
      <c r="D6" s="128"/>
      <c r="E6" s="128"/>
    </row>
    <row r="7" spans="1:8" s="64" customFormat="1" ht="25.5" x14ac:dyDescent="0.2">
      <c r="A7" s="63" t="s">
        <v>318</v>
      </c>
      <c r="B7" s="63" t="s">
        <v>28</v>
      </c>
      <c r="C7" s="63" t="s">
        <v>57</v>
      </c>
      <c r="D7" s="39" t="s">
        <v>902</v>
      </c>
      <c r="E7" s="35" t="s">
        <v>1217</v>
      </c>
    </row>
    <row r="8" spans="1:8" s="41" customFormat="1" ht="24" x14ac:dyDescent="0.2">
      <c r="A8" s="92" t="s">
        <v>319</v>
      </c>
      <c r="B8" s="92" t="s">
        <v>146</v>
      </c>
      <c r="C8" s="92" t="s">
        <v>320</v>
      </c>
      <c r="D8" s="93">
        <v>220000</v>
      </c>
      <c r="E8" s="93">
        <v>220000</v>
      </c>
    </row>
    <row r="9" spans="1:8" s="41" customFormat="1" ht="24" x14ac:dyDescent="0.2">
      <c r="A9" s="92" t="s">
        <v>321</v>
      </c>
      <c r="B9" s="92" t="s">
        <v>322</v>
      </c>
      <c r="C9" s="92" t="s">
        <v>323</v>
      </c>
      <c r="D9" s="93">
        <v>92000</v>
      </c>
      <c r="E9" s="93">
        <v>92000</v>
      </c>
    </row>
    <row r="10" spans="1:8" s="41" customFormat="1" ht="24" x14ac:dyDescent="0.2">
      <c r="A10" s="92" t="s">
        <v>324</v>
      </c>
      <c r="B10" s="92" t="s">
        <v>148</v>
      </c>
      <c r="C10" s="92" t="s">
        <v>325</v>
      </c>
      <c r="D10" s="93">
        <v>77000</v>
      </c>
      <c r="E10" s="93">
        <v>77000</v>
      </c>
    </row>
    <row r="11" spans="1:8" s="41" customFormat="1" ht="24" x14ac:dyDescent="0.2">
      <c r="A11" s="92" t="s">
        <v>326</v>
      </c>
      <c r="B11" s="92" t="s">
        <v>142</v>
      </c>
      <c r="C11" s="92" t="s">
        <v>327</v>
      </c>
      <c r="D11" s="93">
        <v>79000</v>
      </c>
      <c r="E11" s="93">
        <v>79000</v>
      </c>
    </row>
    <row r="12" spans="1:8" s="42" customFormat="1" ht="24" x14ac:dyDescent="0.25">
      <c r="A12" s="92" t="s">
        <v>328</v>
      </c>
      <c r="B12" s="92" t="s">
        <v>329</v>
      </c>
      <c r="C12" s="92" t="s">
        <v>330</v>
      </c>
      <c r="D12" s="93">
        <v>20000</v>
      </c>
      <c r="E12" s="93">
        <v>20000</v>
      </c>
    </row>
    <row r="13" spans="1:8" s="41" customFormat="1" ht="24" x14ac:dyDescent="0.2">
      <c r="A13" s="92" t="s">
        <v>331</v>
      </c>
      <c r="B13" s="92" t="s">
        <v>332</v>
      </c>
      <c r="C13" s="92" t="s">
        <v>333</v>
      </c>
      <c r="D13" s="93">
        <v>20000</v>
      </c>
      <c r="E13" s="93">
        <v>20000</v>
      </c>
    </row>
    <row r="14" spans="1:8" s="41" customFormat="1" ht="24" x14ac:dyDescent="0.2">
      <c r="A14" s="92" t="s">
        <v>334</v>
      </c>
      <c r="B14" s="92" t="s">
        <v>147</v>
      </c>
      <c r="C14" s="92" t="s">
        <v>335</v>
      </c>
      <c r="D14" s="93">
        <v>175000</v>
      </c>
      <c r="E14" s="93">
        <v>175000</v>
      </c>
    </row>
    <row r="15" spans="1:8" s="41" customFormat="1" ht="24" x14ac:dyDescent="0.2">
      <c r="A15" s="92" t="s">
        <v>336</v>
      </c>
      <c r="B15" s="92" t="s">
        <v>144</v>
      </c>
      <c r="C15" s="92" t="s">
        <v>337</v>
      </c>
      <c r="D15" s="93">
        <v>250000</v>
      </c>
      <c r="E15" s="93">
        <v>250000</v>
      </c>
    </row>
    <row r="16" spans="1:8" s="41" customFormat="1" ht="24" x14ac:dyDescent="0.2">
      <c r="A16" s="92" t="s">
        <v>338</v>
      </c>
      <c r="B16" s="92" t="s">
        <v>339</v>
      </c>
      <c r="C16" s="92" t="s">
        <v>340</v>
      </c>
      <c r="D16" s="93">
        <v>75000</v>
      </c>
      <c r="E16" s="93">
        <v>75000</v>
      </c>
    </row>
    <row r="17" spans="1:5" s="41" customFormat="1" ht="24" x14ac:dyDescent="0.2">
      <c r="A17" s="92" t="s">
        <v>341</v>
      </c>
      <c r="B17" s="92" t="s">
        <v>149</v>
      </c>
      <c r="C17" s="92" t="s">
        <v>342</v>
      </c>
      <c r="D17" s="93">
        <v>50000</v>
      </c>
      <c r="E17" s="93">
        <v>50000</v>
      </c>
    </row>
    <row r="18" spans="1:5" s="41" customFormat="1" ht="24" x14ac:dyDescent="0.2">
      <c r="A18" s="92" t="s">
        <v>343</v>
      </c>
      <c r="B18" s="92" t="s">
        <v>145</v>
      </c>
      <c r="C18" s="92" t="s">
        <v>344</v>
      </c>
      <c r="D18" s="93">
        <v>100000</v>
      </c>
      <c r="E18" s="93">
        <v>100000</v>
      </c>
    </row>
    <row r="19" spans="1:5" s="41" customFormat="1" ht="36" x14ac:dyDescent="0.2">
      <c r="A19" s="92" t="s">
        <v>345</v>
      </c>
      <c r="B19" s="92" t="s">
        <v>50</v>
      </c>
      <c r="C19" s="92" t="s">
        <v>346</v>
      </c>
      <c r="D19" s="93">
        <v>240000</v>
      </c>
      <c r="E19" s="93">
        <v>240000</v>
      </c>
    </row>
    <row r="20" spans="1:5" s="41" customFormat="1" ht="24" x14ac:dyDescent="0.2">
      <c r="A20" s="92" t="s">
        <v>347</v>
      </c>
      <c r="B20" s="92" t="s">
        <v>348</v>
      </c>
      <c r="C20" s="92" t="s">
        <v>349</v>
      </c>
      <c r="D20" s="93">
        <v>240000</v>
      </c>
      <c r="E20" s="93">
        <v>240000</v>
      </c>
    </row>
    <row r="21" spans="1:5" s="41" customFormat="1" ht="24" x14ac:dyDescent="0.2">
      <c r="A21" s="92" t="s">
        <v>350</v>
      </c>
      <c r="B21" s="92" t="s">
        <v>150</v>
      </c>
      <c r="C21" s="92" t="s">
        <v>351</v>
      </c>
      <c r="D21" s="93">
        <v>100000</v>
      </c>
      <c r="E21" s="93">
        <v>100000</v>
      </c>
    </row>
    <row r="22" spans="1:5" s="41" customFormat="1" ht="24" x14ac:dyDescent="0.2">
      <c r="A22" s="92" t="s">
        <v>352</v>
      </c>
      <c r="B22" s="92" t="s">
        <v>353</v>
      </c>
      <c r="C22" s="92" t="s">
        <v>354</v>
      </c>
      <c r="D22" s="93">
        <v>85000</v>
      </c>
      <c r="E22" s="93">
        <v>85000</v>
      </c>
    </row>
    <row r="23" spans="1:5" s="41" customFormat="1" ht="24" x14ac:dyDescent="0.2">
      <c r="A23" s="92" t="s">
        <v>355</v>
      </c>
      <c r="B23" s="92" t="s">
        <v>154</v>
      </c>
      <c r="C23" s="92" t="s">
        <v>356</v>
      </c>
      <c r="D23" s="93">
        <v>35000</v>
      </c>
      <c r="E23" s="93">
        <v>35000</v>
      </c>
    </row>
    <row r="24" spans="1:5" s="41" customFormat="1" ht="24" x14ac:dyDescent="0.2">
      <c r="A24" s="92" t="s">
        <v>357</v>
      </c>
      <c r="B24" s="92" t="s">
        <v>56</v>
      </c>
      <c r="C24" s="92" t="s">
        <v>358</v>
      </c>
      <c r="D24" s="93">
        <v>239000</v>
      </c>
      <c r="E24" s="93">
        <v>239000</v>
      </c>
    </row>
    <row r="25" spans="1:5" s="41" customFormat="1" ht="12" x14ac:dyDescent="0.2">
      <c r="A25" s="94" t="s">
        <v>397</v>
      </c>
      <c r="B25" s="94" t="s">
        <v>398</v>
      </c>
      <c r="C25" s="94" t="s">
        <v>399</v>
      </c>
      <c r="D25" s="95">
        <v>150000</v>
      </c>
      <c r="E25" s="95">
        <v>150000</v>
      </c>
    </row>
    <row r="26" spans="1:5" s="41" customFormat="1" ht="12" x14ac:dyDescent="0.2">
      <c r="A26" s="94" t="s">
        <v>400</v>
      </c>
      <c r="B26" s="94" t="s">
        <v>401</v>
      </c>
      <c r="C26" s="94" t="s">
        <v>402</v>
      </c>
      <c r="D26" s="95">
        <v>102000</v>
      </c>
      <c r="E26" s="95">
        <v>102000</v>
      </c>
    </row>
    <row r="27" spans="1:5" s="41" customFormat="1" ht="12" x14ac:dyDescent="0.2">
      <c r="A27" s="94" t="s">
        <v>403</v>
      </c>
      <c r="B27" s="94" t="s">
        <v>404</v>
      </c>
      <c r="C27" s="94" t="s">
        <v>405</v>
      </c>
      <c r="D27" s="95">
        <v>150000</v>
      </c>
      <c r="E27" s="95">
        <v>150000</v>
      </c>
    </row>
    <row r="28" spans="1:5" s="41" customFormat="1" ht="24" x14ac:dyDescent="0.2">
      <c r="A28" s="92" t="s">
        <v>360</v>
      </c>
      <c r="B28" s="92" t="s">
        <v>144</v>
      </c>
      <c r="C28" s="92" t="s">
        <v>361</v>
      </c>
      <c r="D28" s="96">
        <v>150000</v>
      </c>
      <c r="E28" s="96">
        <v>150000</v>
      </c>
    </row>
    <row r="29" spans="1:5" s="41" customFormat="1" ht="24" x14ac:dyDescent="0.2">
      <c r="A29" s="92" t="s">
        <v>362</v>
      </c>
      <c r="B29" s="92" t="s">
        <v>363</v>
      </c>
      <c r="C29" s="92" t="s">
        <v>364</v>
      </c>
      <c r="D29" s="96">
        <v>69000</v>
      </c>
      <c r="E29" s="96">
        <v>69000</v>
      </c>
    </row>
    <row r="30" spans="1:5" s="41" customFormat="1" ht="24" x14ac:dyDescent="0.2">
      <c r="A30" s="92" t="s">
        <v>365</v>
      </c>
      <c r="B30" s="92" t="s">
        <v>145</v>
      </c>
      <c r="C30" s="92" t="s">
        <v>366</v>
      </c>
      <c r="D30" s="96">
        <v>150000</v>
      </c>
      <c r="E30" s="96">
        <v>150000</v>
      </c>
    </row>
    <row r="31" spans="1:5" s="41" customFormat="1" ht="36" x14ac:dyDescent="0.2">
      <c r="A31" s="92" t="s">
        <v>368</v>
      </c>
      <c r="B31" s="92" t="s">
        <v>369</v>
      </c>
      <c r="C31" s="92" t="s">
        <v>897</v>
      </c>
      <c r="D31" s="96">
        <v>300000</v>
      </c>
      <c r="E31" s="96">
        <v>300000</v>
      </c>
    </row>
    <row r="32" spans="1:5" s="41" customFormat="1" ht="24" x14ac:dyDescent="0.2">
      <c r="A32" s="92" t="s">
        <v>370</v>
      </c>
      <c r="B32" s="92" t="s">
        <v>151</v>
      </c>
      <c r="C32" s="92" t="s">
        <v>371</v>
      </c>
      <c r="D32" s="96">
        <v>250000</v>
      </c>
      <c r="E32" s="96">
        <v>250000</v>
      </c>
    </row>
    <row r="33" spans="1:5" s="41" customFormat="1" ht="30" customHeight="1" x14ac:dyDescent="0.2">
      <c r="A33" s="92" t="s">
        <v>372</v>
      </c>
      <c r="B33" s="92" t="s">
        <v>373</v>
      </c>
      <c r="C33" s="92" t="s">
        <v>374</v>
      </c>
      <c r="D33" s="96">
        <v>300000</v>
      </c>
      <c r="E33" s="96">
        <v>300000</v>
      </c>
    </row>
    <row r="34" spans="1:5" s="41" customFormat="1" ht="30.6" customHeight="1" x14ac:dyDescent="0.2">
      <c r="A34" s="92" t="s">
        <v>375</v>
      </c>
      <c r="B34" s="92" t="s">
        <v>898</v>
      </c>
      <c r="C34" s="92" t="s">
        <v>376</v>
      </c>
      <c r="D34" s="96">
        <v>250000</v>
      </c>
      <c r="E34" s="96">
        <v>250000</v>
      </c>
    </row>
    <row r="35" spans="1:5" s="41" customFormat="1" ht="24" x14ac:dyDescent="0.2">
      <c r="A35" s="92" t="s">
        <v>377</v>
      </c>
      <c r="B35" s="92" t="s">
        <v>378</v>
      </c>
      <c r="C35" s="92" t="s">
        <v>379</v>
      </c>
      <c r="D35" s="96">
        <v>300000</v>
      </c>
      <c r="E35" s="97">
        <f>D35-266</f>
        <v>299734</v>
      </c>
    </row>
    <row r="36" spans="1:5" s="41" customFormat="1" ht="24" x14ac:dyDescent="0.2">
      <c r="A36" s="92" t="s">
        <v>381</v>
      </c>
      <c r="B36" s="92" t="s">
        <v>382</v>
      </c>
      <c r="C36" s="92" t="s">
        <v>383</v>
      </c>
      <c r="D36" s="96">
        <v>100000</v>
      </c>
      <c r="E36" s="96">
        <v>100000</v>
      </c>
    </row>
    <row r="37" spans="1:5" s="41" customFormat="1" ht="29.45" customHeight="1" x14ac:dyDescent="0.2">
      <c r="A37" s="92" t="s">
        <v>384</v>
      </c>
      <c r="B37" s="92" t="s">
        <v>385</v>
      </c>
      <c r="C37" s="92" t="s">
        <v>386</v>
      </c>
      <c r="D37" s="96">
        <v>91000</v>
      </c>
      <c r="E37" s="96">
        <v>91000</v>
      </c>
    </row>
    <row r="38" spans="1:5" s="41" customFormat="1" ht="36" x14ac:dyDescent="0.2">
      <c r="A38" s="92" t="s">
        <v>387</v>
      </c>
      <c r="B38" s="92" t="s">
        <v>152</v>
      </c>
      <c r="C38" s="92" t="s">
        <v>388</v>
      </c>
      <c r="D38" s="96">
        <v>90000</v>
      </c>
      <c r="E38" s="96">
        <v>90000</v>
      </c>
    </row>
    <row r="39" spans="1:5" s="41" customFormat="1" ht="36" x14ac:dyDescent="0.2">
      <c r="A39" s="98" t="s">
        <v>389</v>
      </c>
      <c r="B39" s="98" t="s">
        <v>390</v>
      </c>
      <c r="C39" s="98" t="s">
        <v>391</v>
      </c>
      <c r="D39" s="96">
        <v>21000</v>
      </c>
      <c r="E39" s="96">
        <v>21000</v>
      </c>
    </row>
    <row r="40" spans="1:5" s="41" customFormat="1" ht="36" x14ac:dyDescent="0.2">
      <c r="A40" s="98" t="s">
        <v>392</v>
      </c>
      <c r="B40" s="98" t="s">
        <v>393</v>
      </c>
      <c r="C40" s="98" t="s">
        <v>153</v>
      </c>
      <c r="D40" s="96">
        <v>90000</v>
      </c>
      <c r="E40" s="96">
        <v>90000</v>
      </c>
    </row>
    <row r="41" spans="1:5" s="41" customFormat="1" ht="24" x14ac:dyDescent="0.2">
      <c r="A41" s="98" t="s">
        <v>394</v>
      </c>
      <c r="B41" s="98" t="s">
        <v>395</v>
      </c>
      <c r="C41" s="98" t="s">
        <v>396</v>
      </c>
      <c r="D41" s="96">
        <v>70000</v>
      </c>
      <c r="E41" s="96">
        <v>70000</v>
      </c>
    </row>
    <row r="42" spans="1:5" s="41" customFormat="1" ht="12" x14ac:dyDescent="0.2">
      <c r="A42" s="99" t="s">
        <v>889</v>
      </c>
      <c r="B42" s="99" t="s">
        <v>890</v>
      </c>
      <c r="C42" s="99" t="s">
        <v>408</v>
      </c>
      <c r="D42" s="95">
        <v>12740</v>
      </c>
      <c r="E42" s="95">
        <v>12740</v>
      </c>
    </row>
    <row r="43" spans="1:5" s="41" customFormat="1" ht="12" x14ac:dyDescent="0.2">
      <c r="A43" s="99" t="s">
        <v>891</v>
      </c>
      <c r="B43" s="99" t="s">
        <v>892</v>
      </c>
      <c r="C43" s="99" t="s">
        <v>408</v>
      </c>
      <c r="D43" s="95">
        <v>15400</v>
      </c>
      <c r="E43" s="95">
        <v>15400</v>
      </c>
    </row>
    <row r="44" spans="1:5" s="41" customFormat="1" ht="12" x14ac:dyDescent="0.2">
      <c r="A44" s="99" t="s">
        <v>893</v>
      </c>
      <c r="B44" s="99" t="s">
        <v>894</v>
      </c>
      <c r="C44" s="99" t="s">
        <v>408</v>
      </c>
      <c r="D44" s="95">
        <v>17430</v>
      </c>
      <c r="E44" s="95">
        <v>17430</v>
      </c>
    </row>
    <row r="45" spans="1:5" s="41" customFormat="1" ht="12" x14ac:dyDescent="0.2">
      <c r="A45" s="99" t="s">
        <v>895</v>
      </c>
      <c r="B45" s="99" t="s">
        <v>896</v>
      </c>
      <c r="C45" s="99" t="s">
        <v>408</v>
      </c>
      <c r="D45" s="95">
        <v>36750</v>
      </c>
      <c r="E45" s="95">
        <v>36750</v>
      </c>
    </row>
    <row r="46" spans="1:5" s="41" customFormat="1" ht="12" x14ac:dyDescent="0.2">
      <c r="A46" s="100" t="s">
        <v>418</v>
      </c>
      <c r="B46" s="100" t="s">
        <v>419</v>
      </c>
      <c r="C46" s="100" t="s">
        <v>420</v>
      </c>
      <c r="D46" s="95">
        <v>16100</v>
      </c>
      <c r="E46" s="95">
        <v>16100</v>
      </c>
    </row>
    <row r="47" spans="1:5" s="41" customFormat="1" ht="12" x14ac:dyDescent="0.2">
      <c r="A47" s="100" t="s">
        <v>421</v>
      </c>
      <c r="B47" s="100" t="s">
        <v>422</v>
      </c>
      <c r="C47" s="100" t="s">
        <v>423</v>
      </c>
      <c r="D47" s="95">
        <v>6000</v>
      </c>
      <c r="E47" s="95">
        <v>6000</v>
      </c>
    </row>
    <row r="48" spans="1:5" s="41" customFormat="1" ht="12" x14ac:dyDescent="0.2">
      <c r="A48" s="100" t="s">
        <v>424</v>
      </c>
      <c r="B48" s="100" t="s">
        <v>425</v>
      </c>
      <c r="C48" s="100" t="s">
        <v>426</v>
      </c>
      <c r="D48" s="95">
        <v>31640</v>
      </c>
      <c r="E48" s="95">
        <v>31640</v>
      </c>
    </row>
    <row r="49" spans="1:5" s="41" customFormat="1" ht="12" x14ac:dyDescent="0.2">
      <c r="A49" s="100" t="s">
        <v>427</v>
      </c>
      <c r="B49" s="100" t="s">
        <v>428</v>
      </c>
      <c r="C49" s="100" t="s">
        <v>429</v>
      </c>
      <c r="D49" s="95">
        <v>58030</v>
      </c>
      <c r="E49" s="95">
        <v>58030</v>
      </c>
    </row>
    <row r="50" spans="1:5" s="41" customFormat="1" ht="12" x14ac:dyDescent="0.2">
      <c r="A50" s="100" t="s">
        <v>430</v>
      </c>
      <c r="B50" s="100" t="s">
        <v>431</v>
      </c>
      <c r="C50" s="100" t="s">
        <v>408</v>
      </c>
      <c r="D50" s="95">
        <v>23100</v>
      </c>
      <c r="E50" s="95">
        <v>23100</v>
      </c>
    </row>
    <row r="51" spans="1:5" s="41" customFormat="1" ht="12" x14ac:dyDescent="0.2">
      <c r="A51" s="100" t="s">
        <v>432</v>
      </c>
      <c r="B51" s="100" t="s">
        <v>433</v>
      </c>
      <c r="C51" s="100" t="s">
        <v>434</v>
      </c>
      <c r="D51" s="95">
        <v>21700</v>
      </c>
      <c r="E51" s="95">
        <v>21700</v>
      </c>
    </row>
    <row r="52" spans="1:5" s="41" customFormat="1" ht="12" x14ac:dyDescent="0.2">
      <c r="A52" s="100" t="s">
        <v>407</v>
      </c>
      <c r="B52" s="100" t="s">
        <v>100</v>
      </c>
      <c r="C52" s="100" t="s">
        <v>408</v>
      </c>
      <c r="D52" s="95">
        <v>48510</v>
      </c>
      <c r="E52" s="95">
        <v>48510</v>
      </c>
    </row>
    <row r="53" spans="1:5" s="41" customFormat="1" ht="12" x14ac:dyDescent="0.2">
      <c r="A53" s="100" t="s">
        <v>409</v>
      </c>
      <c r="B53" s="100" t="s">
        <v>95</v>
      </c>
      <c r="C53" s="100" t="s">
        <v>410</v>
      </c>
      <c r="D53" s="95">
        <v>42900</v>
      </c>
      <c r="E53" s="95">
        <v>42900</v>
      </c>
    </row>
    <row r="54" spans="1:5" s="41" customFormat="1" ht="12" x14ac:dyDescent="0.2">
      <c r="A54" s="100" t="s">
        <v>435</v>
      </c>
      <c r="B54" s="100" t="s">
        <v>428</v>
      </c>
      <c r="C54" s="100" t="s">
        <v>408</v>
      </c>
      <c r="D54" s="95">
        <v>36400</v>
      </c>
      <c r="E54" s="95">
        <v>36400</v>
      </c>
    </row>
    <row r="55" spans="1:5" s="41" customFormat="1" ht="24" x14ac:dyDescent="0.2">
      <c r="A55" s="100" t="s">
        <v>436</v>
      </c>
      <c r="B55" s="100" t="s">
        <v>437</v>
      </c>
      <c r="C55" s="100" t="s">
        <v>438</v>
      </c>
      <c r="D55" s="95">
        <v>113300</v>
      </c>
      <c r="E55" s="95">
        <v>113300</v>
      </c>
    </row>
    <row r="56" spans="1:5" s="41" customFormat="1" ht="12" x14ac:dyDescent="0.2">
      <c r="A56" s="100" t="s">
        <v>439</v>
      </c>
      <c r="B56" s="100" t="s">
        <v>440</v>
      </c>
      <c r="C56" s="100" t="s">
        <v>441</v>
      </c>
      <c r="D56" s="95">
        <v>15050</v>
      </c>
      <c r="E56" s="95">
        <v>15050</v>
      </c>
    </row>
    <row r="57" spans="1:5" s="41" customFormat="1" ht="12" x14ac:dyDescent="0.2">
      <c r="A57" s="100" t="s">
        <v>411</v>
      </c>
      <c r="B57" s="100" t="s">
        <v>95</v>
      </c>
      <c r="C57" s="100" t="s">
        <v>412</v>
      </c>
      <c r="D57" s="95">
        <v>37050</v>
      </c>
      <c r="E57" s="95">
        <v>37050</v>
      </c>
    </row>
    <row r="58" spans="1:5" s="41" customFormat="1" ht="12" x14ac:dyDescent="0.2">
      <c r="A58" s="100" t="s">
        <v>413</v>
      </c>
      <c r="B58" s="100" t="s">
        <v>95</v>
      </c>
      <c r="C58" s="100" t="s">
        <v>414</v>
      </c>
      <c r="D58" s="95">
        <v>10050</v>
      </c>
      <c r="E58" s="95">
        <v>10050</v>
      </c>
    </row>
    <row r="59" spans="1:5" s="41" customFormat="1" ht="24" x14ac:dyDescent="0.2">
      <c r="A59" s="100" t="s">
        <v>415</v>
      </c>
      <c r="B59" s="100" t="s">
        <v>416</v>
      </c>
      <c r="C59" s="100" t="s">
        <v>417</v>
      </c>
      <c r="D59" s="95">
        <v>24990</v>
      </c>
      <c r="E59" s="95">
        <v>24990</v>
      </c>
    </row>
    <row r="60" spans="1:5" s="41" customFormat="1" ht="36" x14ac:dyDescent="0.2">
      <c r="A60" s="101" t="s">
        <v>442</v>
      </c>
      <c r="B60" s="101" t="s">
        <v>443</v>
      </c>
      <c r="C60" s="100" t="s">
        <v>444</v>
      </c>
      <c r="D60" s="102">
        <v>77500</v>
      </c>
      <c r="E60" s="102">
        <v>77500</v>
      </c>
    </row>
    <row r="61" spans="1:5" s="41" customFormat="1" ht="12" x14ac:dyDescent="0.2">
      <c r="A61" s="101" t="s">
        <v>445</v>
      </c>
      <c r="B61" s="101" t="s">
        <v>446</v>
      </c>
      <c r="C61" s="100" t="s">
        <v>447</v>
      </c>
      <c r="D61" s="102">
        <v>18760</v>
      </c>
      <c r="E61" s="102">
        <v>18760</v>
      </c>
    </row>
    <row r="62" spans="1:5" s="41" customFormat="1" ht="12" x14ac:dyDescent="0.2">
      <c r="A62" s="101" t="s">
        <v>448</v>
      </c>
      <c r="B62" s="101" t="s">
        <v>449</v>
      </c>
      <c r="C62" s="100" t="s">
        <v>450</v>
      </c>
      <c r="D62" s="102">
        <v>9310</v>
      </c>
      <c r="E62" s="102">
        <v>0</v>
      </c>
    </row>
    <row r="63" spans="1:5" s="41" customFormat="1" ht="12" x14ac:dyDescent="0.2">
      <c r="A63" s="101" t="s">
        <v>451</v>
      </c>
      <c r="B63" s="101" t="s">
        <v>449</v>
      </c>
      <c r="C63" s="100" t="s">
        <v>452</v>
      </c>
      <c r="D63" s="102">
        <v>10150</v>
      </c>
      <c r="E63" s="102">
        <v>10150</v>
      </c>
    </row>
    <row r="64" spans="1:5" s="41" customFormat="1" ht="24" x14ac:dyDescent="0.2">
      <c r="A64" s="101" t="s">
        <v>453</v>
      </c>
      <c r="B64" s="101" t="s">
        <v>454</v>
      </c>
      <c r="C64" s="100" t="s">
        <v>455</v>
      </c>
      <c r="D64" s="102">
        <v>27090</v>
      </c>
      <c r="E64" s="102">
        <v>27090</v>
      </c>
    </row>
    <row r="65" spans="1:5" s="41" customFormat="1" ht="12" x14ac:dyDescent="0.2">
      <c r="A65" s="101" t="s">
        <v>456</v>
      </c>
      <c r="B65" s="101" t="s">
        <v>457</v>
      </c>
      <c r="C65" s="100" t="s">
        <v>450</v>
      </c>
      <c r="D65" s="102">
        <v>26110</v>
      </c>
      <c r="E65" s="102">
        <v>26110</v>
      </c>
    </row>
    <row r="66" spans="1:5" s="41" customFormat="1" ht="12" x14ac:dyDescent="0.2">
      <c r="A66" s="101" t="s">
        <v>458</v>
      </c>
      <c r="B66" s="101" t="s">
        <v>449</v>
      </c>
      <c r="C66" s="100" t="s">
        <v>459</v>
      </c>
      <c r="D66" s="102">
        <v>12110</v>
      </c>
      <c r="E66" s="102">
        <v>12110</v>
      </c>
    </row>
    <row r="67" spans="1:5" s="41" customFormat="1" ht="12" x14ac:dyDescent="0.2">
      <c r="A67" s="101" t="s">
        <v>460</v>
      </c>
      <c r="B67" s="101" t="s">
        <v>461</v>
      </c>
      <c r="C67" s="103">
        <v>2019</v>
      </c>
      <c r="D67" s="102">
        <v>7050</v>
      </c>
      <c r="E67" s="102">
        <v>7050</v>
      </c>
    </row>
    <row r="68" spans="1:5" s="41" customFormat="1" ht="24" x14ac:dyDescent="0.2">
      <c r="A68" s="101" t="s">
        <v>462</v>
      </c>
      <c r="B68" s="100" t="s">
        <v>463</v>
      </c>
      <c r="C68" s="100" t="s">
        <v>408</v>
      </c>
      <c r="D68" s="102">
        <v>11270</v>
      </c>
      <c r="E68" s="102">
        <v>11270</v>
      </c>
    </row>
    <row r="69" spans="1:5" s="41" customFormat="1" ht="12" x14ac:dyDescent="0.2">
      <c r="A69" s="101" t="s">
        <v>464</v>
      </c>
      <c r="B69" s="101" t="s">
        <v>465</v>
      </c>
      <c r="C69" s="100" t="s">
        <v>408</v>
      </c>
      <c r="D69" s="102">
        <v>14000</v>
      </c>
      <c r="E69" s="102">
        <v>14000</v>
      </c>
    </row>
    <row r="70" spans="1:5" s="41" customFormat="1" ht="12" x14ac:dyDescent="0.2">
      <c r="A70" s="101" t="s">
        <v>555</v>
      </c>
      <c r="B70" s="100" t="s">
        <v>96</v>
      </c>
      <c r="C70" s="100" t="s">
        <v>556</v>
      </c>
      <c r="D70" s="102">
        <v>77000</v>
      </c>
      <c r="E70" s="102">
        <v>77000</v>
      </c>
    </row>
    <row r="71" spans="1:5" s="41" customFormat="1" ht="12" x14ac:dyDescent="0.2">
      <c r="A71" s="101" t="s">
        <v>466</v>
      </c>
      <c r="B71" s="101" t="s">
        <v>467</v>
      </c>
      <c r="C71" s="100" t="s">
        <v>429</v>
      </c>
      <c r="D71" s="102">
        <v>21000</v>
      </c>
      <c r="E71" s="102">
        <v>21000</v>
      </c>
    </row>
    <row r="72" spans="1:5" s="41" customFormat="1" ht="12" x14ac:dyDescent="0.2">
      <c r="A72" s="101" t="s">
        <v>468</v>
      </c>
      <c r="B72" s="101" t="s">
        <v>469</v>
      </c>
      <c r="C72" s="100" t="s">
        <v>408</v>
      </c>
      <c r="D72" s="102">
        <v>14910</v>
      </c>
      <c r="E72" s="102">
        <v>14910</v>
      </c>
    </row>
    <row r="73" spans="1:5" s="41" customFormat="1" ht="12" x14ac:dyDescent="0.2">
      <c r="A73" s="101" t="s">
        <v>470</v>
      </c>
      <c r="B73" s="101" t="s">
        <v>471</v>
      </c>
      <c r="C73" s="100" t="s">
        <v>408</v>
      </c>
      <c r="D73" s="102">
        <v>26250</v>
      </c>
      <c r="E73" s="102">
        <v>26250</v>
      </c>
    </row>
    <row r="74" spans="1:5" s="41" customFormat="1" ht="12" x14ac:dyDescent="0.2">
      <c r="A74" s="101" t="s">
        <v>472</v>
      </c>
      <c r="B74" s="101" t="s">
        <v>473</v>
      </c>
      <c r="C74" s="100" t="s">
        <v>429</v>
      </c>
      <c r="D74" s="102">
        <v>36050</v>
      </c>
      <c r="E74" s="102">
        <v>36050</v>
      </c>
    </row>
    <row r="75" spans="1:5" s="41" customFormat="1" ht="12" x14ac:dyDescent="0.2">
      <c r="A75" s="101" t="s">
        <v>474</v>
      </c>
      <c r="B75" s="101" t="s">
        <v>475</v>
      </c>
      <c r="C75" s="100" t="s">
        <v>476</v>
      </c>
      <c r="D75" s="102">
        <v>13800</v>
      </c>
      <c r="E75" s="102">
        <v>13800</v>
      </c>
    </row>
    <row r="76" spans="1:5" s="41" customFormat="1" ht="12" x14ac:dyDescent="0.2">
      <c r="A76" s="101" t="s">
        <v>557</v>
      </c>
      <c r="B76" s="100" t="s">
        <v>558</v>
      </c>
      <c r="C76" s="100" t="s">
        <v>559</v>
      </c>
      <c r="D76" s="102">
        <v>58660</v>
      </c>
      <c r="E76" s="102">
        <v>58660</v>
      </c>
    </row>
    <row r="77" spans="1:5" s="41" customFormat="1" ht="12" x14ac:dyDescent="0.2">
      <c r="A77" s="101" t="s">
        <v>477</v>
      </c>
      <c r="B77" s="101" t="s">
        <v>478</v>
      </c>
      <c r="C77" s="100" t="s">
        <v>408</v>
      </c>
      <c r="D77" s="102">
        <v>26670</v>
      </c>
      <c r="E77" s="102">
        <v>26670</v>
      </c>
    </row>
    <row r="78" spans="1:5" s="41" customFormat="1" ht="12" x14ac:dyDescent="0.2">
      <c r="A78" s="101" t="s">
        <v>560</v>
      </c>
      <c r="B78" s="100" t="s">
        <v>86</v>
      </c>
      <c r="C78" s="100" t="s">
        <v>408</v>
      </c>
      <c r="D78" s="102">
        <v>19180</v>
      </c>
      <c r="E78" s="102">
        <v>19180</v>
      </c>
    </row>
    <row r="79" spans="1:5" s="41" customFormat="1" ht="12" x14ac:dyDescent="0.2">
      <c r="A79" s="101" t="s">
        <v>479</v>
      </c>
      <c r="B79" s="101" t="s">
        <v>480</v>
      </c>
      <c r="C79" s="100" t="s">
        <v>408</v>
      </c>
      <c r="D79" s="102">
        <v>14000</v>
      </c>
      <c r="E79" s="102">
        <v>14000</v>
      </c>
    </row>
    <row r="80" spans="1:5" s="41" customFormat="1" ht="12" x14ac:dyDescent="0.2">
      <c r="A80" s="101" t="s">
        <v>481</v>
      </c>
      <c r="B80" s="101" t="s">
        <v>482</v>
      </c>
      <c r="C80" s="100" t="s">
        <v>408</v>
      </c>
      <c r="D80" s="102">
        <v>19950</v>
      </c>
      <c r="E80" s="102">
        <v>19950</v>
      </c>
    </row>
    <row r="81" spans="1:5" s="41" customFormat="1" ht="12" x14ac:dyDescent="0.2">
      <c r="A81" s="101" t="s">
        <v>483</v>
      </c>
      <c r="B81" s="101" t="s">
        <v>484</v>
      </c>
      <c r="C81" s="100" t="s">
        <v>408</v>
      </c>
      <c r="D81" s="102">
        <v>32200</v>
      </c>
      <c r="E81" s="102">
        <v>32200</v>
      </c>
    </row>
    <row r="82" spans="1:5" s="41" customFormat="1" ht="12" x14ac:dyDescent="0.2">
      <c r="A82" s="101" t="s">
        <v>485</v>
      </c>
      <c r="B82" s="101" t="s">
        <v>486</v>
      </c>
      <c r="C82" s="100" t="s">
        <v>408</v>
      </c>
      <c r="D82" s="102">
        <v>29400</v>
      </c>
      <c r="E82" s="102">
        <v>29400</v>
      </c>
    </row>
    <row r="83" spans="1:5" s="41" customFormat="1" ht="24" x14ac:dyDescent="0.2">
      <c r="A83" s="101" t="s">
        <v>561</v>
      </c>
      <c r="B83" s="100" t="s">
        <v>84</v>
      </c>
      <c r="C83" s="100" t="s">
        <v>562</v>
      </c>
      <c r="D83" s="102">
        <v>35420</v>
      </c>
      <c r="E83" s="102">
        <v>35420</v>
      </c>
    </row>
    <row r="84" spans="1:5" s="41" customFormat="1" ht="12" x14ac:dyDescent="0.2">
      <c r="A84" s="101" t="s">
        <v>487</v>
      </c>
      <c r="B84" s="101" t="s">
        <v>488</v>
      </c>
      <c r="C84" s="100" t="s">
        <v>408</v>
      </c>
      <c r="D84" s="102">
        <v>26250</v>
      </c>
      <c r="E84" s="102">
        <v>26250</v>
      </c>
    </row>
    <row r="85" spans="1:5" s="41" customFormat="1" ht="12" x14ac:dyDescent="0.2">
      <c r="A85" s="101" t="s">
        <v>489</v>
      </c>
      <c r="B85" s="101" t="s">
        <v>490</v>
      </c>
      <c r="C85" s="100" t="s">
        <v>491</v>
      </c>
      <c r="D85" s="102">
        <v>12600</v>
      </c>
      <c r="E85" s="102">
        <v>12600</v>
      </c>
    </row>
    <row r="86" spans="1:5" s="41" customFormat="1" ht="12" x14ac:dyDescent="0.2">
      <c r="A86" s="101" t="s">
        <v>563</v>
      </c>
      <c r="B86" s="100" t="s">
        <v>260</v>
      </c>
      <c r="C86" s="100" t="s">
        <v>408</v>
      </c>
      <c r="D86" s="102">
        <v>21000</v>
      </c>
      <c r="E86" s="102">
        <v>21000</v>
      </c>
    </row>
    <row r="87" spans="1:5" s="41" customFormat="1" ht="12" x14ac:dyDescent="0.2">
      <c r="A87" s="104" t="s">
        <v>492</v>
      </c>
      <c r="B87" s="104" t="s">
        <v>493</v>
      </c>
      <c r="C87" s="103" t="s">
        <v>429</v>
      </c>
      <c r="D87" s="102">
        <v>18900</v>
      </c>
      <c r="E87" s="102">
        <v>18900</v>
      </c>
    </row>
    <row r="88" spans="1:5" s="41" customFormat="1" ht="24" x14ac:dyDescent="0.2">
      <c r="A88" s="101" t="s">
        <v>564</v>
      </c>
      <c r="B88" s="100" t="s">
        <v>270</v>
      </c>
      <c r="C88" s="100" t="s">
        <v>565</v>
      </c>
      <c r="D88" s="102">
        <v>37870</v>
      </c>
      <c r="E88" s="102">
        <v>37870</v>
      </c>
    </row>
    <row r="89" spans="1:5" s="41" customFormat="1" ht="12" x14ac:dyDescent="0.2">
      <c r="A89" s="101" t="s">
        <v>566</v>
      </c>
      <c r="B89" s="100" t="s">
        <v>166</v>
      </c>
      <c r="C89" s="100" t="s">
        <v>408</v>
      </c>
      <c r="D89" s="102">
        <v>79100</v>
      </c>
      <c r="E89" s="102">
        <v>79100</v>
      </c>
    </row>
    <row r="90" spans="1:5" s="41" customFormat="1" ht="12" x14ac:dyDescent="0.2">
      <c r="A90" s="101" t="s">
        <v>567</v>
      </c>
      <c r="B90" s="100" t="s">
        <v>568</v>
      </c>
      <c r="C90" s="100" t="s">
        <v>408</v>
      </c>
      <c r="D90" s="102">
        <v>8750</v>
      </c>
      <c r="E90" s="102">
        <v>8750</v>
      </c>
    </row>
    <row r="91" spans="1:5" s="41" customFormat="1" ht="12" x14ac:dyDescent="0.2">
      <c r="A91" s="104" t="s">
        <v>494</v>
      </c>
      <c r="B91" s="104" t="s">
        <v>495</v>
      </c>
      <c r="C91" s="103" t="s">
        <v>408</v>
      </c>
      <c r="D91" s="102">
        <v>12600</v>
      </c>
      <c r="E91" s="102">
        <v>12600</v>
      </c>
    </row>
    <row r="92" spans="1:5" s="41" customFormat="1" ht="36" x14ac:dyDescent="0.2">
      <c r="A92" s="101" t="s">
        <v>569</v>
      </c>
      <c r="B92" s="100" t="s">
        <v>570</v>
      </c>
      <c r="C92" s="100" t="s">
        <v>571</v>
      </c>
      <c r="D92" s="102">
        <v>52220</v>
      </c>
      <c r="E92" s="102">
        <v>52220</v>
      </c>
    </row>
    <row r="93" spans="1:5" s="41" customFormat="1" ht="36" x14ac:dyDescent="0.2">
      <c r="A93" s="101" t="s">
        <v>572</v>
      </c>
      <c r="B93" s="100" t="s">
        <v>573</v>
      </c>
      <c r="C93" s="100" t="s">
        <v>574</v>
      </c>
      <c r="D93" s="102">
        <v>82250</v>
      </c>
      <c r="E93" s="102">
        <v>82250</v>
      </c>
    </row>
    <row r="94" spans="1:5" s="41" customFormat="1" ht="12" x14ac:dyDescent="0.2">
      <c r="A94" s="101" t="s">
        <v>575</v>
      </c>
      <c r="B94" s="100" t="s">
        <v>100</v>
      </c>
      <c r="C94" s="100" t="s">
        <v>576</v>
      </c>
      <c r="D94" s="102">
        <v>12000</v>
      </c>
      <c r="E94" s="102">
        <v>12000</v>
      </c>
    </row>
    <row r="95" spans="1:5" s="41" customFormat="1" ht="12" x14ac:dyDescent="0.2">
      <c r="A95" s="104" t="s">
        <v>496</v>
      </c>
      <c r="B95" s="104" t="s">
        <v>497</v>
      </c>
      <c r="C95" s="103" t="s">
        <v>408</v>
      </c>
      <c r="D95" s="102">
        <v>72380</v>
      </c>
      <c r="E95" s="102">
        <v>72380</v>
      </c>
    </row>
    <row r="96" spans="1:5" s="41" customFormat="1" ht="12" x14ac:dyDescent="0.2">
      <c r="A96" s="104" t="s">
        <v>498</v>
      </c>
      <c r="B96" s="104" t="s">
        <v>499</v>
      </c>
      <c r="C96" s="103" t="s">
        <v>408</v>
      </c>
      <c r="D96" s="102">
        <v>11690</v>
      </c>
      <c r="E96" s="102">
        <v>11690</v>
      </c>
    </row>
    <row r="97" spans="1:5" s="41" customFormat="1" ht="12" x14ac:dyDescent="0.2">
      <c r="A97" s="104" t="s">
        <v>500</v>
      </c>
      <c r="B97" s="104" t="s">
        <v>501</v>
      </c>
      <c r="C97" s="103" t="s">
        <v>502</v>
      </c>
      <c r="D97" s="102">
        <v>29140</v>
      </c>
      <c r="E97" s="102">
        <v>29140</v>
      </c>
    </row>
    <row r="98" spans="1:5" s="41" customFormat="1" ht="24" x14ac:dyDescent="0.2">
      <c r="A98" s="104" t="s">
        <v>503</v>
      </c>
      <c r="B98" s="103" t="s">
        <v>1396</v>
      </c>
      <c r="C98" s="103" t="s">
        <v>504</v>
      </c>
      <c r="D98" s="102">
        <v>11690</v>
      </c>
      <c r="E98" s="102">
        <v>11690</v>
      </c>
    </row>
    <row r="99" spans="1:5" s="41" customFormat="1" ht="12" x14ac:dyDescent="0.2">
      <c r="A99" s="104" t="s">
        <v>505</v>
      </c>
      <c r="B99" s="104" t="s">
        <v>506</v>
      </c>
      <c r="C99" s="103" t="s">
        <v>507</v>
      </c>
      <c r="D99" s="102">
        <v>26110</v>
      </c>
      <c r="E99" s="102">
        <v>26110</v>
      </c>
    </row>
    <row r="100" spans="1:5" s="41" customFormat="1" ht="24" x14ac:dyDescent="0.2">
      <c r="A100" s="101" t="s">
        <v>577</v>
      </c>
      <c r="B100" s="100" t="s">
        <v>76</v>
      </c>
      <c r="C100" s="100" t="s">
        <v>578</v>
      </c>
      <c r="D100" s="102">
        <v>32200</v>
      </c>
      <c r="E100" s="102">
        <v>32200</v>
      </c>
    </row>
    <row r="101" spans="1:5" s="41" customFormat="1" ht="12" x14ac:dyDescent="0.2">
      <c r="A101" s="101" t="s">
        <v>579</v>
      </c>
      <c r="B101" s="100" t="s">
        <v>580</v>
      </c>
      <c r="C101" s="100" t="s">
        <v>408</v>
      </c>
      <c r="D101" s="102">
        <v>19390</v>
      </c>
      <c r="E101" s="102">
        <v>19390</v>
      </c>
    </row>
    <row r="102" spans="1:5" s="41" customFormat="1" ht="12" x14ac:dyDescent="0.2">
      <c r="A102" s="104" t="s">
        <v>508</v>
      </c>
      <c r="B102" s="104" t="s">
        <v>509</v>
      </c>
      <c r="C102" s="103" t="s">
        <v>510</v>
      </c>
      <c r="D102" s="102">
        <v>28350</v>
      </c>
      <c r="E102" s="102">
        <v>28350</v>
      </c>
    </row>
    <row r="103" spans="1:5" s="41" customFormat="1" ht="24" x14ac:dyDescent="0.2">
      <c r="A103" s="101" t="s">
        <v>581</v>
      </c>
      <c r="B103" s="100" t="s">
        <v>582</v>
      </c>
      <c r="C103" s="100" t="s">
        <v>583</v>
      </c>
      <c r="D103" s="102">
        <v>222450</v>
      </c>
      <c r="E103" s="102">
        <v>222450</v>
      </c>
    </row>
    <row r="104" spans="1:5" s="41" customFormat="1" ht="12" x14ac:dyDescent="0.2">
      <c r="A104" s="101" t="s">
        <v>584</v>
      </c>
      <c r="B104" s="100" t="s">
        <v>113</v>
      </c>
      <c r="C104" s="100" t="s">
        <v>585</v>
      </c>
      <c r="D104" s="102">
        <v>16520</v>
      </c>
      <c r="E104" s="102">
        <v>16520</v>
      </c>
    </row>
    <row r="105" spans="1:5" s="41" customFormat="1" ht="12" x14ac:dyDescent="0.2">
      <c r="A105" s="104" t="s">
        <v>511</v>
      </c>
      <c r="B105" s="104" t="s">
        <v>512</v>
      </c>
      <c r="C105" s="103" t="s">
        <v>408</v>
      </c>
      <c r="D105" s="102">
        <v>45500</v>
      </c>
      <c r="E105" s="102">
        <v>45500</v>
      </c>
    </row>
    <row r="106" spans="1:5" s="41" customFormat="1" ht="12" x14ac:dyDescent="0.2">
      <c r="A106" s="101" t="s">
        <v>586</v>
      </c>
      <c r="B106" s="100" t="s">
        <v>587</v>
      </c>
      <c r="C106" s="100" t="s">
        <v>429</v>
      </c>
      <c r="D106" s="102">
        <v>170870</v>
      </c>
      <c r="E106" s="102">
        <v>170870</v>
      </c>
    </row>
    <row r="107" spans="1:5" s="41" customFormat="1" ht="12" x14ac:dyDescent="0.2">
      <c r="A107" s="101" t="s">
        <v>588</v>
      </c>
      <c r="B107" s="100" t="s">
        <v>587</v>
      </c>
      <c r="C107" s="100" t="s">
        <v>408</v>
      </c>
      <c r="D107" s="102">
        <v>142660</v>
      </c>
      <c r="E107" s="102">
        <v>142660</v>
      </c>
    </row>
    <row r="108" spans="1:5" s="41" customFormat="1" ht="12" x14ac:dyDescent="0.2">
      <c r="A108" s="104" t="s">
        <v>513</v>
      </c>
      <c r="B108" s="104" t="s">
        <v>514</v>
      </c>
      <c r="C108" s="103" t="s">
        <v>408</v>
      </c>
      <c r="D108" s="102">
        <v>74480</v>
      </c>
      <c r="E108" s="102">
        <v>74480</v>
      </c>
    </row>
    <row r="109" spans="1:5" s="41" customFormat="1" ht="12" x14ac:dyDescent="0.2">
      <c r="A109" s="104" t="s">
        <v>515</v>
      </c>
      <c r="B109" s="104" t="s">
        <v>516</v>
      </c>
      <c r="C109" s="103" t="s">
        <v>517</v>
      </c>
      <c r="D109" s="102">
        <v>24360</v>
      </c>
      <c r="E109" s="102">
        <v>24360</v>
      </c>
    </row>
    <row r="110" spans="1:5" s="41" customFormat="1" ht="12" x14ac:dyDescent="0.2">
      <c r="A110" s="101" t="s">
        <v>518</v>
      </c>
      <c r="B110" s="100" t="s">
        <v>519</v>
      </c>
      <c r="C110" s="100" t="s">
        <v>408</v>
      </c>
      <c r="D110" s="102">
        <v>24500</v>
      </c>
      <c r="E110" s="102">
        <v>24500</v>
      </c>
    </row>
    <row r="111" spans="1:5" s="41" customFormat="1" ht="24" x14ac:dyDescent="0.2">
      <c r="A111" s="101" t="s">
        <v>520</v>
      </c>
      <c r="B111" s="100" t="s">
        <v>521</v>
      </c>
      <c r="C111" s="100" t="s">
        <v>429</v>
      </c>
      <c r="D111" s="102">
        <v>35700</v>
      </c>
      <c r="E111" s="102">
        <v>35700</v>
      </c>
    </row>
    <row r="112" spans="1:5" s="41" customFormat="1" ht="12" x14ac:dyDescent="0.2">
      <c r="A112" s="101" t="s">
        <v>522</v>
      </c>
      <c r="B112" s="100" t="s">
        <v>523</v>
      </c>
      <c r="C112" s="100" t="s">
        <v>429</v>
      </c>
      <c r="D112" s="102">
        <v>14350</v>
      </c>
      <c r="E112" s="102">
        <v>14350</v>
      </c>
    </row>
    <row r="113" spans="1:5" s="41" customFormat="1" ht="12" x14ac:dyDescent="0.2">
      <c r="A113" s="101" t="s">
        <v>524</v>
      </c>
      <c r="B113" s="100" t="s">
        <v>525</v>
      </c>
      <c r="C113" s="100" t="s">
        <v>408</v>
      </c>
      <c r="D113" s="102">
        <v>30100</v>
      </c>
      <c r="E113" s="102">
        <v>30100</v>
      </c>
    </row>
    <row r="114" spans="1:5" s="41" customFormat="1" ht="24" x14ac:dyDescent="0.2">
      <c r="A114" s="101" t="s">
        <v>526</v>
      </c>
      <c r="B114" s="100" t="s">
        <v>527</v>
      </c>
      <c r="C114" s="100" t="s">
        <v>429</v>
      </c>
      <c r="D114" s="102">
        <v>35770</v>
      </c>
      <c r="E114" s="102">
        <v>35770</v>
      </c>
    </row>
    <row r="115" spans="1:5" s="41" customFormat="1" ht="12" x14ac:dyDescent="0.2">
      <c r="A115" s="100" t="s">
        <v>589</v>
      </c>
      <c r="B115" s="100" t="s">
        <v>590</v>
      </c>
      <c r="C115" s="100" t="s">
        <v>429</v>
      </c>
      <c r="D115" s="102">
        <v>15400</v>
      </c>
      <c r="E115" s="102">
        <v>15400</v>
      </c>
    </row>
    <row r="116" spans="1:5" s="41" customFormat="1" ht="36" x14ac:dyDescent="0.2">
      <c r="A116" s="101" t="s">
        <v>528</v>
      </c>
      <c r="B116" s="100" t="s">
        <v>529</v>
      </c>
      <c r="C116" s="100" t="s">
        <v>530</v>
      </c>
      <c r="D116" s="102">
        <v>6750</v>
      </c>
      <c r="E116" s="102">
        <v>6750</v>
      </c>
    </row>
    <row r="117" spans="1:5" s="41" customFormat="1" ht="24" x14ac:dyDescent="0.2">
      <c r="A117" s="101" t="s">
        <v>531</v>
      </c>
      <c r="B117" s="100" t="s">
        <v>532</v>
      </c>
      <c r="C117" s="100" t="s">
        <v>533</v>
      </c>
      <c r="D117" s="102">
        <v>6750</v>
      </c>
      <c r="E117" s="102">
        <v>6750</v>
      </c>
    </row>
    <row r="118" spans="1:5" s="41" customFormat="1" ht="16.899999999999999" customHeight="1" x14ac:dyDescent="0.2">
      <c r="A118" s="101" t="s">
        <v>534</v>
      </c>
      <c r="B118" s="100" t="s">
        <v>1397</v>
      </c>
      <c r="C118" s="100" t="s">
        <v>408</v>
      </c>
      <c r="D118" s="102">
        <v>39200</v>
      </c>
      <c r="E118" s="102">
        <v>39200</v>
      </c>
    </row>
    <row r="119" spans="1:5" s="41" customFormat="1" ht="24" x14ac:dyDescent="0.2">
      <c r="A119" s="101" t="s">
        <v>535</v>
      </c>
      <c r="B119" s="100" t="s">
        <v>536</v>
      </c>
      <c r="C119" s="100" t="s">
        <v>537</v>
      </c>
      <c r="D119" s="102">
        <v>13950</v>
      </c>
      <c r="E119" s="102">
        <v>13950</v>
      </c>
    </row>
    <row r="120" spans="1:5" s="41" customFormat="1" ht="36" x14ac:dyDescent="0.2">
      <c r="A120" s="101" t="s">
        <v>538</v>
      </c>
      <c r="B120" s="100" t="s">
        <v>539</v>
      </c>
      <c r="C120" s="100" t="s">
        <v>540</v>
      </c>
      <c r="D120" s="102">
        <v>17150</v>
      </c>
      <c r="E120" s="102">
        <v>17150</v>
      </c>
    </row>
    <row r="121" spans="1:5" s="41" customFormat="1" ht="36" x14ac:dyDescent="0.2">
      <c r="A121" s="100" t="s">
        <v>591</v>
      </c>
      <c r="B121" s="100" t="s">
        <v>592</v>
      </c>
      <c r="C121" s="100" t="s">
        <v>571</v>
      </c>
      <c r="D121" s="102">
        <v>53200</v>
      </c>
      <c r="E121" s="102">
        <v>53200</v>
      </c>
    </row>
    <row r="122" spans="1:5" s="41" customFormat="1" ht="12" x14ac:dyDescent="0.2">
      <c r="A122" s="100" t="s">
        <v>593</v>
      </c>
      <c r="B122" s="100" t="s">
        <v>88</v>
      </c>
      <c r="C122" s="100" t="s">
        <v>594</v>
      </c>
      <c r="D122" s="102">
        <v>30900</v>
      </c>
      <c r="E122" s="102">
        <v>30900</v>
      </c>
    </row>
    <row r="123" spans="1:5" s="41" customFormat="1" ht="24" x14ac:dyDescent="0.2">
      <c r="A123" s="101" t="s">
        <v>541</v>
      </c>
      <c r="B123" s="100" t="s">
        <v>542</v>
      </c>
      <c r="C123" s="100" t="s">
        <v>543</v>
      </c>
      <c r="D123" s="102">
        <v>11250</v>
      </c>
      <c r="E123" s="102">
        <v>11250</v>
      </c>
    </row>
    <row r="124" spans="1:5" s="41" customFormat="1" ht="12" x14ac:dyDescent="0.2">
      <c r="A124" s="101" t="s">
        <v>544</v>
      </c>
      <c r="B124" s="100" t="s">
        <v>545</v>
      </c>
      <c r="C124" s="100" t="s">
        <v>546</v>
      </c>
      <c r="D124" s="102">
        <v>9100</v>
      </c>
      <c r="E124" s="102">
        <v>9100</v>
      </c>
    </row>
    <row r="125" spans="1:5" s="41" customFormat="1" ht="12" x14ac:dyDescent="0.2">
      <c r="A125" s="100" t="s">
        <v>595</v>
      </c>
      <c r="B125" s="100" t="s">
        <v>596</v>
      </c>
      <c r="C125" s="100" t="s">
        <v>597</v>
      </c>
      <c r="D125" s="102">
        <v>17220</v>
      </c>
      <c r="E125" s="102">
        <v>17220</v>
      </c>
    </row>
    <row r="126" spans="1:5" s="41" customFormat="1" ht="36" x14ac:dyDescent="0.2">
      <c r="A126" s="101" t="s">
        <v>547</v>
      </c>
      <c r="B126" s="100" t="s">
        <v>548</v>
      </c>
      <c r="C126" s="100" t="s">
        <v>549</v>
      </c>
      <c r="D126" s="102">
        <v>7000</v>
      </c>
      <c r="E126" s="102">
        <v>7000</v>
      </c>
    </row>
    <row r="127" spans="1:5" s="41" customFormat="1" ht="24" x14ac:dyDescent="0.2">
      <c r="A127" s="101" t="s">
        <v>550</v>
      </c>
      <c r="B127" s="100" t="s">
        <v>548</v>
      </c>
      <c r="C127" s="100" t="s">
        <v>551</v>
      </c>
      <c r="D127" s="102">
        <v>5400</v>
      </c>
      <c r="E127" s="102">
        <v>5400</v>
      </c>
    </row>
    <row r="128" spans="1:5" s="41" customFormat="1" ht="24" x14ac:dyDescent="0.2">
      <c r="A128" s="101" t="s">
        <v>552</v>
      </c>
      <c r="B128" s="100" t="s">
        <v>553</v>
      </c>
      <c r="C128" s="100" t="s">
        <v>554</v>
      </c>
      <c r="D128" s="102">
        <v>6600</v>
      </c>
      <c r="E128" s="102">
        <v>6600</v>
      </c>
    </row>
    <row r="129" spans="1:5" s="41" customFormat="1" ht="12" x14ac:dyDescent="0.2">
      <c r="A129" s="100" t="s">
        <v>598</v>
      </c>
      <c r="B129" s="100" t="s">
        <v>80</v>
      </c>
      <c r="C129" s="100" t="s">
        <v>599</v>
      </c>
      <c r="D129" s="102">
        <v>148950</v>
      </c>
      <c r="E129" s="102">
        <v>148950</v>
      </c>
    </row>
    <row r="130" spans="1:5" s="41" customFormat="1" ht="36" x14ac:dyDescent="0.2">
      <c r="A130" s="104" t="s">
        <v>600</v>
      </c>
      <c r="B130" s="104" t="s">
        <v>601</v>
      </c>
      <c r="C130" s="103" t="s">
        <v>602</v>
      </c>
      <c r="D130" s="102">
        <v>20780</v>
      </c>
      <c r="E130" s="102">
        <v>20780</v>
      </c>
    </row>
    <row r="131" spans="1:5" s="41" customFormat="1" ht="12" x14ac:dyDescent="0.2">
      <c r="A131" s="104" t="s">
        <v>603</v>
      </c>
      <c r="B131" s="104" t="s">
        <v>604</v>
      </c>
      <c r="C131" s="103" t="s">
        <v>605</v>
      </c>
      <c r="D131" s="102">
        <v>9800</v>
      </c>
      <c r="E131" s="102">
        <v>9800</v>
      </c>
    </row>
    <row r="132" spans="1:5" s="41" customFormat="1" ht="24" x14ac:dyDescent="0.2">
      <c r="A132" s="104" t="s">
        <v>606</v>
      </c>
      <c r="B132" s="104" t="s">
        <v>607</v>
      </c>
      <c r="C132" s="103" t="s">
        <v>533</v>
      </c>
      <c r="D132" s="102">
        <v>5400</v>
      </c>
      <c r="E132" s="102">
        <v>5400</v>
      </c>
    </row>
    <row r="133" spans="1:5" s="41" customFormat="1" ht="12" x14ac:dyDescent="0.2">
      <c r="A133" s="104" t="s">
        <v>608</v>
      </c>
      <c r="B133" s="104" t="s">
        <v>609</v>
      </c>
      <c r="C133" s="103" t="s">
        <v>429</v>
      </c>
      <c r="D133" s="102">
        <v>47600</v>
      </c>
      <c r="E133" s="102">
        <v>47600</v>
      </c>
    </row>
    <row r="134" spans="1:5" s="41" customFormat="1" ht="12" x14ac:dyDescent="0.2">
      <c r="A134" s="104" t="s">
        <v>610</v>
      </c>
      <c r="B134" s="104" t="s">
        <v>611</v>
      </c>
      <c r="C134" s="103" t="s">
        <v>429</v>
      </c>
      <c r="D134" s="102">
        <v>7350</v>
      </c>
      <c r="E134" s="102">
        <v>7350</v>
      </c>
    </row>
    <row r="135" spans="1:5" s="41" customFormat="1" ht="12" x14ac:dyDescent="0.2">
      <c r="A135" s="104" t="s">
        <v>612</v>
      </c>
      <c r="B135" s="104" t="s">
        <v>613</v>
      </c>
      <c r="C135" s="103" t="s">
        <v>408</v>
      </c>
      <c r="D135" s="102">
        <v>18900</v>
      </c>
      <c r="E135" s="102">
        <v>18900</v>
      </c>
    </row>
    <row r="136" spans="1:5" s="41" customFormat="1" ht="12" x14ac:dyDescent="0.2">
      <c r="A136" s="104" t="s">
        <v>614</v>
      </c>
      <c r="B136" s="104" t="s">
        <v>615</v>
      </c>
      <c r="C136" s="103" t="s">
        <v>556</v>
      </c>
      <c r="D136" s="102">
        <v>58940</v>
      </c>
      <c r="E136" s="102">
        <v>58940</v>
      </c>
    </row>
    <row r="137" spans="1:5" s="41" customFormat="1" ht="12" x14ac:dyDescent="0.2">
      <c r="A137" s="104" t="s">
        <v>616</v>
      </c>
      <c r="B137" s="104" t="s">
        <v>617</v>
      </c>
      <c r="C137" s="103" t="s">
        <v>429</v>
      </c>
      <c r="D137" s="102">
        <v>23870</v>
      </c>
      <c r="E137" s="102">
        <v>23870</v>
      </c>
    </row>
    <row r="138" spans="1:5" s="41" customFormat="1" ht="12" x14ac:dyDescent="0.2">
      <c r="A138" s="104" t="s">
        <v>618</v>
      </c>
      <c r="B138" s="104" t="s">
        <v>619</v>
      </c>
      <c r="C138" s="103" t="s">
        <v>620</v>
      </c>
      <c r="D138" s="102">
        <v>15950</v>
      </c>
      <c r="E138" s="102">
        <v>15950</v>
      </c>
    </row>
    <row r="139" spans="1:5" s="41" customFormat="1" ht="12" x14ac:dyDescent="0.2">
      <c r="A139" s="104" t="s">
        <v>621</v>
      </c>
      <c r="B139" s="104" t="s">
        <v>622</v>
      </c>
      <c r="C139" s="103" t="s">
        <v>554</v>
      </c>
      <c r="D139" s="102">
        <v>7200</v>
      </c>
      <c r="E139" s="102">
        <v>7200</v>
      </c>
    </row>
    <row r="140" spans="1:5" s="41" customFormat="1" ht="24" x14ac:dyDescent="0.2">
      <c r="A140" s="104" t="s">
        <v>623</v>
      </c>
      <c r="B140" s="104" t="s">
        <v>624</v>
      </c>
      <c r="C140" s="103" t="s">
        <v>625</v>
      </c>
      <c r="D140" s="102">
        <v>7500</v>
      </c>
      <c r="E140" s="102">
        <v>7500</v>
      </c>
    </row>
    <row r="141" spans="1:5" s="41" customFormat="1" ht="12" x14ac:dyDescent="0.2">
      <c r="A141" s="104" t="s">
        <v>626</v>
      </c>
      <c r="B141" s="104" t="s">
        <v>627</v>
      </c>
      <c r="C141" s="103" t="s">
        <v>628</v>
      </c>
      <c r="D141" s="102">
        <v>16800</v>
      </c>
      <c r="E141" s="102">
        <v>16800</v>
      </c>
    </row>
    <row r="142" spans="1:5" s="41" customFormat="1" ht="24" x14ac:dyDescent="0.2">
      <c r="A142" s="104" t="s">
        <v>629</v>
      </c>
      <c r="B142" s="104" t="s">
        <v>630</v>
      </c>
      <c r="C142" s="103" t="s">
        <v>631</v>
      </c>
      <c r="D142" s="102">
        <v>13790</v>
      </c>
      <c r="E142" s="102">
        <v>13790</v>
      </c>
    </row>
    <row r="143" spans="1:5" s="41" customFormat="1" ht="12" x14ac:dyDescent="0.2">
      <c r="A143" s="104" t="s">
        <v>632</v>
      </c>
      <c r="B143" s="104" t="s">
        <v>633</v>
      </c>
      <c r="C143" s="103" t="s">
        <v>634</v>
      </c>
      <c r="D143" s="102">
        <v>12740</v>
      </c>
      <c r="E143" s="102">
        <v>12740</v>
      </c>
    </row>
    <row r="144" spans="1:5" s="41" customFormat="1" ht="12" x14ac:dyDescent="0.2">
      <c r="A144" s="104" t="s">
        <v>635</v>
      </c>
      <c r="B144" s="104" t="s">
        <v>636</v>
      </c>
      <c r="C144" s="103" t="s">
        <v>637</v>
      </c>
      <c r="D144" s="102">
        <v>11950</v>
      </c>
      <c r="E144" s="102">
        <v>11950</v>
      </c>
    </row>
    <row r="145" spans="1:5" s="41" customFormat="1" ht="12" x14ac:dyDescent="0.2">
      <c r="A145" s="104" t="s">
        <v>638</v>
      </c>
      <c r="B145" s="104" t="s">
        <v>639</v>
      </c>
      <c r="C145" s="103" t="s">
        <v>408</v>
      </c>
      <c r="D145" s="102">
        <v>21210</v>
      </c>
      <c r="E145" s="102">
        <v>21210</v>
      </c>
    </row>
    <row r="146" spans="1:5" s="41" customFormat="1" ht="12" x14ac:dyDescent="0.2">
      <c r="A146" s="104" t="s">
        <v>640</v>
      </c>
      <c r="B146" s="104" t="s">
        <v>641</v>
      </c>
      <c r="C146" s="103" t="s">
        <v>408</v>
      </c>
      <c r="D146" s="102">
        <v>38920</v>
      </c>
      <c r="E146" s="102">
        <v>38920</v>
      </c>
    </row>
    <row r="147" spans="1:5" s="41" customFormat="1" ht="12" x14ac:dyDescent="0.2">
      <c r="A147" s="104" t="s">
        <v>642</v>
      </c>
      <c r="B147" s="104" t="s">
        <v>643</v>
      </c>
      <c r="C147" s="103" t="s">
        <v>408</v>
      </c>
      <c r="D147" s="102">
        <v>19740</v>
      </c>
      <c r="E147" s="102">
        <v>19740</v>
      </c>
    </row>
    <row r="148" spans="1:5" s="41" customFormat="1" ht="12" x14ac:dyDescent="0.2">
      <c r="A148" s="104" t="s">
        <v>644</v>
      </c>
      <c r="B148" s="104" t="s">
        <v>645</v>
      </c>
      <c r="C148" s="103" t="s">
        <v>429</v>
      </c>
      <c r="D148" s="102">
        <v>10360</v>
      </c>
      <c r="E148" s="102">
        <v>10360</v>
      </c>
    </row>
    <row r="149" spans="1:5" s="41" customFormat="1" ht="12" x14ac:dyDescent="0.2">
      <c r="A149" s="104" t="s">
        <v>646</v>
      </c>
      <c r="B149" s="104" t="s">
        <v>647</v>
      </c>
      <c r="C149" s="103" t="s">
        <v>408</v>
      </c>
      <c r="D149" s="102">
        <v>24010</v>
      </c>
      <c r="E149" s="102">
        <v>24010</v>
      </c>
    </row>
    <row r="150" spans="1:5" s="41" customFormat="1" ht="12" x14ac:dyDescent="0.2">
      <c r="A150" s="104" t="s">
        <v>648</v>
      </c>
      <c r="B150" s="104" t="s">
        <v>649</v>
      </c>
      <c r="C150" s="103" t="s">
        <v>408</v>
      </c>
      <c r="D150" s="102">
        <v>16240</v>
      </c>
      <c r="E150" s="102">
        <v>16240</v>
      </c>
    </row>
    <row r="151" spans="1:5" s="41" customFormat="1" ht="12" x14ac:dyDescent="0.2">
      <c r="A151" s="104" t="s">
        <v>650</v>
      </c>
      <c r="B151" s="104" t="s">
        <v>651</v>
      </c>
      <c r="C151" s="103" t="s">
        <v>652</v>
      </c>
      <c r="D151" s="102">
        <v>52650</v>
      </c>
      <c r="E151" s="102">
        <v>52650</v>
      </c>
    </row>
    <row r="152" spans="1:5" s="41" customFormat="1" ht="12" x14ac:dyDescent="0.2">
      <c r="A152" s="104" t="s">
        <v>653</v>
      </c>
      <c r="B152" s="104" t="s">
        <v>654</v>
      </c>
      <c r="C152" s="103" t="s">
        <v>429</v>
      </c>
      <c r="D152" s="102">
        <v>13930</v>
      </c>
      <c r="E152" s="102">
        <v>13930</v>
      </c>
    </row>
    <row r="153" spans="1:5" s="41" customFormat="1" ht="36" x14ac:dyDescent="0.2">
      <c r="A153" s="104" t="s">
        <v>655</v>
      </c>
      <c r="B153" s="104" t="s">
        <v>656</v>
      </c>
      <c r="C153" s="103" t="s">
        <v>657</v>
      </c>
      <c r="D153" s="102">
        <v>20400</v>
      </c>
      <c r="E153" s="102">
        <v>20400</v>
      </c>
    </row>
    <row r="154" spans="1:5" s="41" customFormat="1" ht="24" x14ac:dyDescent="0.2">
      <c r="A154" s="104" t="s">
        <v>658</v>
      </c>
      <c r="B154" s="104" t="s">
        <v>659</v>
      </c>
      <c r="C154" s="103" t="s">
        <v>625</v>
      </c>
      <c r="D154" s="102">
        <v>5700</v>
      </c>
      <c r="E154" s="102">
        <v>5700</v>
      </c>
    </row>
    <row r="155" spans="1:5" s="41" customFormat="1" ht="12" x14ac:dyDescent="0.2">
      <c r="A155" s="104" t="s">
        <v>660</v>
      </c>
      <c r="B155" s="104" t="s">
        <v>661</v>
      </c>
      <c r="C155" s="103" t="s">
        <v>576</v>
      </c>
      <c r="D155" s="102">
        <v>9900</v>
      </c>
      <c r="E155" s="102">
        <v>9900</v>
      </c>
    </row>
    <row r="156" spans="1:5" s="41" customFormat="1" ht="12" x14ac:dyDescent="0.2">
      <c r="A156" s="104" t="s">
        <v>662</v>
      </c>
      <c r="B156" s="104" t="s">
        <v>663</v>
      </c>
      <c r="C156" s="103" t="s">
        <v>664</v>
      </c>
      <c r="D156" s="102">
        <v>46950</v>
      </c>
      <c r="E156" s="102">
        <v>46950</v>
      </c>
    </row>
    <row r="157" spans="1:5" s="41" customFormat="1" ht="12" x14ac:dyDescent="0.2">
      <c r="A157" s="104" t="s">
        <v>665</v>
      </c>
      <c r="B157" s="104" t="s">
        <v>666</v>
      </c>
      <c r="C157" s="103" t="s">
        <v>667</v>
      </c>
      <c r="D157" s="102">
        <v>16800</v>
      </c>
      <c r="E157" s="102">
        <v>16800</v>
      </c>
    </row>
    <row r="158" spans="1:5" s="41" customFormat="1" ht="12" x14ac:dyDescent="0.2">
      <c r="A158" s="104" t="s">
        <v>668</v>
      </c>
      <c r="B158" s="104" t="s">
        <v>669</v>
      </c>
      <c r="C158" s="103" t="s">
        <v>670</v>
      </c>
      <c r="D158" s="102">
        <v>11400</v>
      </c>
      <c r="E158" s="102">
        <v>11400</v>
      </c>
    </row>
    <row r="159" spans="1:5" s="41" customFormat="1" ht="12" x14ac:dyDescent="0.2">
      <c r="A159" s="104" t="s">
        <v>671</v>
      </c>
      <c r="B159" s="104" t="s">
        <v>672</v>
      </c>
      <c r="C159" s="103" t="s">
        <v>429</v>
      </c>
      <c r="D159" s="102">
        <v>31500</v>
      </c>
      <c r="E159" s="102">
        <v>31500</v>
      </c>
    </row>
    <row r="160" spans="1:5" s="41" customFormat="1" ht="24" x14ac:dyDescent="0.2">
      <c r="A160" s="104" t="s">
        <v>673</v>
      </c>
      <c r="B160" s="104" t="s">
        <v>674</v>
      </c>
      <c r="C160" s="103" t="s">
        <v>533</v>
      </c>
      <c r="D160" s="102">
        <v>13950</v>
      </c>
      <c r="E160" s="102">
        <v>13950</v>
      </c>
    </row>
    <row r="161" spans="1:5" s="41" customFormat="1" ht="12" x14ac:dyDescent="0.2">
      <c r="A161" s="104" t="s">
        <v>675</v>
      </c>
      <c r="B161" s="104" t="s">
        <v>676</v>
      </c>
      <c r="C161" s="103" t="s">
        <v>554</v>
      </c>
      <c r="D161" s="102">
        <v>7500</v>
      </c>
      <c r="E161" s="102">
        <v>7500</v>
      </c>
    </row>
    <row r="162" spans="1:5" s="41" customFormat="1" ht="12" x14ac:dyDescent="0.2">
      <c r="A162" s="104" t="s">
        <v>677</v>
      </c>
      <c r="B162" s="104" t="s">
        <v>678</v>
      </c>
      <c r="C162" s="103" t="s">
        <v>554</v>
      </c>
      <c r="D162" s="102">
        <v>7200</v>
      </c>
      <c r="E162" s="102">
        <v>7200</v>
      </c>
    </row>
    <row r="163" spans="1:5" s="41" customFormat="1" ht="12" x14ac:dyDescent="0.2">
      <c r="A163" s="104" t="s">
        <v>679</v>
      </c>
      <c r="B163" s="104" t="s">
        <v>680</v>
      </c>
      <c r="C163" s="103" t="s">
        <v>681</v>
      </c>
      <c r="D163" s="102">
        <v>17500</v>
      </c>
      <c r="E163" s="102">
        <v>17500</v>
      </c>
    </row>
    <row r="164" spans="1:5" s="41" customFormat="1" ht="12" x14ac:dyDescent="0.2">
      <c r="A164" s="104" t="s">
        <v>682</v>
      </c>
      <c r="B164" s="104" t="s">
        <v>683</v>
      </c>
      <c r="C164" s="103" t="s">
        <v>429</v>
      </c>
      <c r="D164" s="102">
        <v>29890</v>
      </c>
      <c r="E164" s="102">
        <v>29890</v>
      </c>
    </row>
    <row r="165" spans="1:5" s="41" customFormat="1" ht="24" x14ac:dyDescent="0.2">
      <c r="A165" s="104" t="s">
        <v>684</v>
      </c>
      <c r="B165" s="104" t="s">
        <v>685</v>
      </c>
      <c r="C165" s="103" t="s">
        <v>686</v>
      </c>
      <c r="D165" s="102">
        <v>106750</v>
      </c>
      <c r="E165" s="102">
        <v>106750</v>
      </c>
    </row>
    <row r="166" spans="1:5" s="41" customFormat="1" ht="12" x14ac:dyDescent="0.2">
      <c r="A166" s="101" t="s">
        <v>687</v>
      </c>
      <c r="B166" s="101" t="s">
        <v>688</v>
      </c>
      <c r="C166" s="101" t="s">
        <v>689</v>
      </c>
      <c r="D166" s="102">
        <v>18450</v>
      </c>
      <c r="E166" s="102">
        <v>18450</v>
      </c>
    </row>
    <row r="167" spans="1:5" s="41" customFormat="1" ht="12" x14ac:dyDescent="0.2">
      <c r="A167" s="101" t="s">
        <v>690</v>
      </c>
      <c r="B167" s="101" t="s">
        <v>691</v>
      </c>
      <c r="C167" s="101" t="s">
        <v>692</v>
      </c>
      <c r="D167" s="102">
        <v>42750</v>
      </c>
      <c r="E167" s="102">
        <v>42750</v>
      </c>
    </row>
    <row r="168" spans="1:5" s="41" customFormat="1" ht="12" x14ac:dyDescent="0.2">
      <c r="A168" s="101" t="s">
        <v>853</v>
      </c>
      <c r="B168" s="101" t="s">
        <v>854</v>
      </c>
      <c r="C168" s="101" t="s">
        <v>855</v>
      </c>
      <c r="D168" s="102">
        <v>92950</v>
      </c>
      <c r="E168" s="102">
        <v>92950</v>
      </c>
    </row>
    <row r="169" spans="1:5" s="41" customFormat="1" ht="12" x14ac:dyDescent="0.2">
      <c r="A169" s="101" t="s">
        <v>856</v>
      </c>
      <c r="B169" s="101" t="s">
        <v>114</v>
      </c>
      <c r="C169" s="101" t="s">
        <v>857</v>
      </c>
      <c r="D169" s="102">
        <v>11060</v>
      </c>
      <c r="E169" s="102">
        <v>11060</v>
      </c>
    </row>
    <row r="170" spans="1:5" s="41" customFormat="1" ht="12" x14ac:dyDescent="0.2">
      <c r="A170" s="101" t="s">
        <v>693</v>
      </c>
      <c r="B170" s="101" t="s">
        <v>694</v>
      </c>
      <c r="C170" s="101" t="s">
        <v>429</v>
      </c>
      <c r="D170" s="102">
        <v>14350</v>
      </c>
      <c r="E170" s="102">
        <v>14350</v>
      </c>
    </row>
    <row r="171" spans="1:5" s="41" customFormat="1" ht="12" x14ac:dyDescent="0.2">
      <c r="A171" s="101" t="s">
        <v>695</v>
      </c>
      <c r="B171" s="101" t="s">
        <v>696</v>
      </c>
      <c r="C171" s="101" t="s">
        <v>429</v>
      </c>
      <c r="D171" s="102">
        <v>14350</v>
      </c>
      <c r="E171" s="102">
        <v>14350</v>
      </c>
    </row>
    <row r="172" spans="1:5" s="41" customFormat="1" ht="12" x14ac:dyDescent="0.2">
      <c r="A172" s="101" t="s">
        <v>697</v>
      </c>
      <c r="B172" s="101" t="s">
        <v>683</v>
      </c>
      <c r="C172" s="101" t="s">
        <v>533</v>
      </c>
      <c r="D172" s="102">
        <v>20250</v>
      </c>
      <c r="E172" s="102">
        <v>20250</v>
      </c>
    </row>
    <row r="173" spans="1:5" s="41" customFormat="1" ht="12" x14ac:dyDescent="0.2">
      <c r="A173" s="101" t="s">
        <v>698</v>
      </c>
      <c r="B173" s="101" t="s">
        <v>699</v>
      </c>
      <c r="C173" s="101" t="s">
        <v>429</v>
      </c>
      <c r="D173" s="102">
        <v>9870</v>
      </c>
      <c r="E173" s="102">
        <v>9870</v>
      </c>
    </row>
    <row r="174" spans="1:5" s="41" customFormat="1" ht="12" x14ac:dyDescent="0.2">
      <c r="A174" s="101" t="s">
        <v>700</v>
      </c>
      <c r="B174" s="101" t="s">
        <v>701</v>
      </c>
      <c r="C174" s="101" t="s">
        <v>702</v>
      </c>
      <c r="D174" s="102">
        <v>8400</v>
      </c>
      <c r="E174" s="102">
        <v>8400</v>
      </c>
    </row>
    <row r="175" spans="1:5" s="41" customFormat="1" ht="12" x14ac:dyDescent="0.2">
      <c r="A175" s="101" t="s">
        <v>703</v>
      </c>
      <c r="B175" s="101" t="s">
        <v>704</v>
      </c>
      <c r="C175" s="101" t="s">
        <v>429</v>
      </c>
      <c r="D175" s="102">
        <v>40250</v>
      </c>
      <c r="E175" s="102">
        <v>40250</v>
      </c>
    </row>
    <row r="176" spans="1:5" s="41" customFormat="1" ht="12" x14ac:dyDescent="0.2">
      <c r="A176" s="101" t="s">
        <v>705</v>
      </c>
      <c r="B176" s="101" t="s">
        <v>706</v>
      </c>
      <c r="C176" s="101" t="s">
        <v>707</v>
      </c>
      <c r="D176" s="102">
        <v>5400</v>
      </c>
      <c r="E176" s="102">
        <v>5400</v>
      </c>
    </row>
    <row r="177" spans="1:5" s="41" customFormat="1" ht="12" x14ac:dyDescent="0.2">
      <c r="A177" s="101" t="s">
        <v>708</v>
      </c>
      <c r="B177" s="101" t="s">
        <v>709</v>
      </c>
      <c r="C177" s="101" t="s">
        <v>710</v>
      </c>
      <c r="D177" s="102">
        <v>7500</v>
      </c>
      <c r="E177" s="102">
        <v>7500</v>
      </c>
    </row>
    <row r="178" spans="1:5" s="41" customFormat="1" ht="12" x14ac:dyDescent="0.2">
      <c r="A178" s="101" t="s">
        <v>858</v>
      </c>
      <c r="B178" s="101" t="s">
        <v>100</v>
      </c>
      <c r="C178" s="101" t="s">
        <v>859</v>
      </c>
      <c r="D178" s="102">
        <v>27700</v>
      </c>
      <c r="E178" s="102">
        <v>27700</v>
      </c>
    </row>
    <row r="179" spans="1:5" s="41" customFormat="1" ht="12" x14ac:dyDescent="0.2">
      <c r="A179" s="101" t="s">
        <v>711</v>
      </c>
      <c r="B179" s="101" t="s">
        <v>712</v>
      </c>
      <c r="C179" s="101" t="s">
        <v>429</v>
      </c>
      <c r="D179" s="102">
        <v>18410</v>
      </c>
      <c r="E179" s="102">
        <v>18410</v>
      </c>
    </row>
    <row r="180" spans="1:5" s="41" customFormat="1" ht="12" x14ac:dyDescent="0.2">
      <c r="A180" s="101" t="s">
        <v>713</v>
      </c>
      <c r="B180" s="101" t="s">
        <v>712</v>
      </c>
      <c r="C180" s="101" t="s">
        <v>533</v>
      </c>
      <c r="D180" s="102">
        <v>35850</v>
      </c>
      <c r="E180" s="102">
        <v>35850</v>
      </c>
    </row>
    <row r="181" spans="1:5" s="41" customFormat="1" ht="12" x14ac:dyDescent="0.2">
      <c r="A181" s="101" t="s">
        <v>714</v>
      </c>
      <c r="B181" s="101" t="s">
        <v>715</v>
      </c>
      <c r="C181" s="101" t="s">
        <v>408</v>
      </c>
      <c r="D181" s="102">
        <v>13020</v>
      </c>
      <c r="E181" s="102">
        <v>13020</v>
      </c>
    </row>
    <row r="182" spans="1:5" s="41" customFormat="1" ht="12" x14ac:dyDescent="0.2">
      <c r="A182" s="101" t="s">
        <v>716</v>
      </c>
      <c r="B182" s="101" t="s">
        <v>717</v>
      </c>
      <c r="C182" s="101" t="s">
        <v>718</v>
      </c>
      <c r="D182" s="102">
        <v>11200</v>
      </c>
      <c r="E182" s="102">
        <v>11200</v>
      </c>
    </row>
    <row r="183" spans="1:5" s="41" customFormat="1" ht="12" x14ac:dyDescent="0.2">
      <c r="A183" s="101" t="s">
        <v>719</v>
      </c>
      <c r="B183" s="101" t="s">
        <v>720</v>
      </c>
      <c r="C183" s="101" t="s">
        <v>533</v>
      </c>
      <c r="D183" s="102">
        <v>29700</v>
      </c>
      <c r="E183" s="102">
        <v>29700</v>
      </c>
    </row>
    <row r="184" spans="1:5" s="41" customFormat="1" ht="12" x14ac:dyDescent="0.2">
      <c r="A184" s="101" t="s">
        <v>721</v>
      </c>
      <c r="B184" s="101" t="s">
        <v>722</v>
      </c>
      <c r="C184" s="101" t="s">
        <v>723</v>
      </c>
      <c r="D184" s="102">
        <v>7200</v>
      </c>
      <c r="E184" s="102">
        <v>7200</v>
      </c>
    </row>
    <row r="185" spans="1:5" s="41" customFormat="1" ht="12" x14ac:dyDescent="0.2">
      <c r="A185" s="101" t="s">
        <v>724</v>
      </c>
      <c r="B185" s="101" t="s">
        <v>725</v>
      </c>
      <c r="C185" s="101" t="s">
        <v>726</v>
      </c>
      <c r="D185" s="102">
        <v>9750</v>
      </c>
      <c r="E185" s="102">
        <v>9750</v>
      </c>
    </row>
    <row r="186" spans="1:5" s="41" customFormat="1" ht="12" x14ac:dyDescent="0.2">
      <c r="A186" s="101" t="s">
        <v>727</v>
      </c>
      <c r="B186" s="101" t="s">
        <v>725</v>
      </c>
      <c r="C186" s="101" t="s">
        <v>728</v>
      </c>
      <c r="D186" s="102">
        <v>11250</v>
      </c>
      <c r="E186" s="102">
        <v>11250</v>
      </c>
    </row>
    <row r="187" spans="1:5" s="41" customFormat="1" ht="12" x14ac:dyDescent="0.2">
      <c r="A187" s="101" t="s">
        <v>729</v>
      </c>
      <c r="B187" s="101" t="s">
        <v>725</v>
      </c>
      <c r="C187" s="101" t="s">
        <v>730</v>
      </c>
      <c r="D187" s="102">
        <v>30400</v>
      </c>
      <c r="E187" s="102">
        <v>30400</v>
      </c>
    </row>
    <row r="188" spans="1:5" s="41" customFormat="1" ht="12" x14ac:dyDescent="0.2">
      <c r="A188" s="101" t="s">
        <v>860</v>
      </c>
      <c r="B188" s="101" t="s">
        <v>861</v>
      </c>
      <c r="C188" s="101" t="s">
        <v>862</v>
      </c>
      <c r="D188" s="102">
        <v>31950</v>
      </c>
      <c r="E188" s="102">
        <v>31950</v>
      </c>
    </row>
    <row r="189" spans="1:5" s="41" customFormat="1" ht="12" x14ac:dyDescent="0.2">
      <c r="A189" s="101" t="s">
        <v>731</v>
      </c>
      <c r="B189" s="101" t="s">
        <v>732</v>
      </c>
      <c r="C189" s="101" t="s">
        <v>408</v>
      </c>
      <c r="D189" s="102">
        <v>13860</v>
      </c>
      <c r="E189" s="102">
        <v>13860</v>
      </c>
    </row>
    <row r="190" spans="1:5" s="41" customFormat="1" ht="12" x14ac:dyDescent="0.2">
      <c r="A190" s="101" t="s">
        <v>733</v>
      </c>
      <c r="B190" s="101" t="s">
        <v>734</v>
      </c>
      <c r="C190" s="101" t="s">
        <v>735</v>
      </c>
      <c r="D190" s="102">
        <v>23100</v>
      </c>
      <c r="E190" s="102">
        <v>23100</v>
      </c>
    </row>
    <row r="191" spans="1:5" s="41" customFormat="1" ht="12" x14ac:dyDescent="0.2">
      <c r="A191" s="101" t="s">
        <v>736</v>
      </c>
      <c r="B191" s="101" t="s">
        <v>737</v>
      </c>
      <c r="C191" s="101" t="s">
        <v>735</v>
      </c>
      <c r="D191" s="102">
        <v>18150</v>
      </c>
      <c r="E191" s="102">
        <v>18150</v>
      </c>
    </row>
    <row r="192" spans="1:5" s="41" customFormat="1" ht="12" x14ac:dyDescent="0.2">
      <c r="A192" s="101" t="s">
        <v>738</v>
      </c>
      <c r="B192" s="101" t="s">
        <v>739</v>
      </c>
      <c r="C192" s="101" t="s">
        <v>740</v>
      </c>
      <c r="D192" s="102">
        <v>35550</v>
      </c>
      <c r="E192" s="102">
        <v>35550</v>
      </c>
    </row>
    <row r="193" spans="1:5" s="41" customFormat="1" ht="12" x14ac:dyDescent="0.2">
      <c r="A193" s="101" t="s">
        <v>741</v>
      </c>
      <c r="B193" s="101" t="s">
        <v>742</v>
      </c>
      <c r="C193" s="101" t="s">
        <v>735</v>
      </c>
      <c r="D193" s="102">
        <v>7050</v>
      </c>
      <c r="E193" s="102">
        <v>7050</v>
      </c>
    </row>
    <row r="194" spans="1:5" s="41" customFormat="1" ht="12" x14ac:dyDescent="0.2">
      <c r="A194" s="101" t="s">
        <v>743</v>
      </c>
      <c r="B194" s="101" t="s">
        <v>744</v>
      </c>
      <c r="C194" s="101" t="s">
        <v>735</v>
      </c>
      <c r="D194" s="102">
        <v>17250</v>
      </c>
      <c r="E194" s="102">
        <v>17250</v>
      </c>
    </row>
    <row r="195" spans="1:5" s="41" customFormat="1" ht="12" x14ac:dyDescent="0.2">
      <c r="A195" s="101" t="s">
        <v>745</v>
      </c>
      <c r="B195" s="101" t="s">
        <v>746</v>
      </c>
      <c r="C195" s="101" t="s">
        <v>554</v>
      </c>
      <c r="D195" s="102">
        <v>7200</v>
      </c>
      <c r="E195" s="102">
        <v>7200</v>
      </c>
    </row>
    <row r="196" spans="1:5" s="41" customFormat="1" ht="12" x14ac:dyDescent="0.2">
      <c r="A196" s="101" t="s">
        <v>747</v>
      </c>
      <c r="B196" s="101" t="s">
        <v>748</v>
      </c>
      <c r="C196" s="101" t="s">
        <v>749</v>
      </c>
      <c r="D196" s="102">
        <v>10200</v>
      </c>
      <c r="E196" s="102">
        <v>10200</v>
      </c>
    </row>
    <row r="197" spans="1:5" s="41" customFormat="1" ht="12" x14ac:dyDescent="0.2">
      <c r="A197" s="101" t="s">
        <v>750</v>
      </c>
      <c r="B197" s="101" t="s">
        <v>751</v>
      </c>
      <c r="C197" s="101" t="s">
        <v>752</v>
      </c>
      <c r="D197" s="102">
        <v>12900</v>
      </c>
      <c r="E197" s="102">
        <v>12900</v>
      </c>
    </row>
    <row r="198" spans="1:5" s="41" customFormat="1" ht="12" x14ac:dyDescent="0.2">
      <c r="A198" s="101" t="s">
        <v>753</v>
      </c>
      <c r="B198" s="101" t="s">
        <v>754</v>
      </c>
      <c r="C198" s="101" t="s">
        <v>755</v>
      </c>
      <c r="D198" s="102">
        <v>7350</v>
      </c>
      <c r="E198" s="102">
        <v>7350</v>
      </c>
    </row>
    <row r="199" spans="1:5" s="41" customFormat="1" ht="12" x14ac:dyDescent="0.2">
      <c r="A199" s="101" t="s">
        <v>756</v>
      </c>
      <c r="B199" s="101" t="s">
        <v>757</v>
      </c>
      <c r="C199" s="101" t="s">
        <v>758</v>
      </c>
      <c r="D199" s="102">
        <v>15980</v>
      </c>
      <c r="E199" s="102">
        <v>15980</v>
      </c>
    </row>
    <row r="200" spans="1:5" s="41" customFormat="1" ht="12" x14ac:dyDescent="0.2">
      <c r="A200" s="101" t="s">
        <v>863</v>
      </c>
      <c r="B200" s="101" t="s">
        <v>110</v>
      </c>
      <c r="C200" s="101" t="s">
        <v>864</v>
      </c>
      <c r="D200" s="102">
        <v>11400</v>
      </c>
      <c r="E200" s="102">
        <v>11400</v>
      </c>
    </row>
    <row r="201" spans="1:5" s="41" customFormat="1" ht="12" x14ac:dyDescent="0.2">
      <c r="A201" s="101" t="s">
        <v>759</v>
      </c>
      <c r="B201" s="101" t="s">
        <v>760</v>
      </c>
      <c r="C201" s="101" t="s">
        <v>761</v>
      </c>
      <c r="D201" s="102">
        <v>6300</v>
      </c>
      <c r="E201" s="102">
        <v>6300</v>
      </c>
    </row>
    <row r="202" spans="1:5" s="41" customFormat="1" ht="12" x14ac:dyDescent="0.2">
      <c r="A202" s="101" t="s">
        <v>762</v>
      </c>
      <c r="B202" s="101" t="s">
        <v>763</v>
      </c>
      <c r="C202" s="101" t="s">
        <v>764</v>
      </c>
      <c r="D202" s="102">
        <v>20440</v>
      </c>
      <c r="E202" s="102">
        <v>20440</v>
      </c>
    </row>
    <row r="203" spans="1:5" s="41" customFormat="1" ht="12" x14ac:dyDescent="0.2">
      <c r="A203" s="101" t="s">
        <v>765</v>
      </c>
      <c r="B203" s="101" t="s">
        <v>766</v>
      </c>
      <c r="C203" s="101" t="s">
        <v>767</v>
      </c>
      <c r="D203" s="102">
        <v>27860</v>
      </c>
      <c r="E203" s="102">
        <v>27860</v>
      </c>
    </row>
    <row r="204" spans="1:5" s="41" customFormat="1" ht="12" x14ac:dyDescent="0.2">
      <c r="A204" s="101" t="s">
        <v>768</v>
      </c>
      <c r="B204" s="101" t="s">
        <v>769</v>
      </c>
      <c r="C204" s="101" t="s">
        <v>429</v>
      </c>
      <c r="D204" s="102">
        <v>11900</v>
      </c>
      <c r="E204" s="102">
        <v>11900</v>
      </c>
    </row>
    <row r="205" spans="1:5" s="41" customFormat="1" ht="12" x14ac:dyDescent="0.2">
      <c r="A205" s="101" t="s">
        <v>770</v>
      </c>
      <c r="B205" s="101" t="s">
        <v>771</v>
      </c>
      <c r="C205" s="101" t="s">
        <v>723</v>
      </c>
      <c r="D205" s="102">
        <v>7500</v>
      </c>
      <c r="E205" s="102">
        <v>7500</v>
      </c>
    </row>
    <row r="206" spans="1:5" s="41" customFormat="1" ht="12" x14ac:dyDescent="0.2">
      <c r="A206" s="101" t="s">
        <v>772</v>
      </c>
      <c r="B206" s="101" t="s">
        <v>624</v>
      </c>
      <c r="C206" s="101" t="s">
        <v>773</v>
      </c>
      <c r="D206" s="102">
        <v>6000</v>
      </c>
      <c r="E206" s="102">
        <v>6000</v>
      </c>
    </row>
    <row r="207" spans="1:5" s="41" customFormat="1" ht="12" x14ac:dyDescent="0.2">
      <c r="A207" s="101" t="s">
        <v>774</v>
      </c>
      <c r="B207" s="101" t="s">
        <v>775</v>
      </c>
      <c r="C207" s="101" t="s">
        <v>423</v>
      </c>
      <c r="D207" s="102">
        <v>9750</v>
      </c>
      <c r="E207" s="102">
        <v>9750</v>
      </c>
    </row>
    <row r="208" spans="1:5" s="41" customFormat="1" ht="12" x14ac:dyDescent="0.2">
      <c r="A208" s="101" t="s">
        <v>776</v>
      </c>
      <c r="B208" s="101" t="s">
        <v>777</v>
      </c>
      <c r="C208" s="101" t="s">
        <v>778</v>
      </c>
      <c r="D208" s="102">
        <v>5250</v>
      </c>
      <c r="E208" s="102">
        <v>5250</v>
      </c>
    </row>
    <row r="209" spans="1:5" s="41" customFormat="1" ht="12" x14ac:dyDescent="0.2">
      <c r="A209" s="101" t="s">
        <v>779</v>
      </c>
      <c r="B209" s="101" t="s">
        <v>780</v>
      </c>
      <c r="C209" s="101" t="s">
        <v>408</v>
      </c>
      <c r="D209" s="102">
        <v>17500</v>
      </c>
      <c r="E209" s="102">
        <v>17500</v>
      </c>
    </row>
    <row r="210" spans="1:5" s="41" customFormat="1" ht="12" x14ac:dyDescent="0.2">
      <c r="A210" s="101" t="s">
        <v>781</v>
      </c>
      <c r="B210" s="101" t="s">
        <v>782</v>
      </c>
      <c r="C210" s="101" t="s">
        <v>783</v>
      </c>
      <c r="D210" s="102">
        <v>7200</v>
      </c>
      <c r="E210" s="102">
        <v>7200</v>
      </c>
    </row>
    <row r="211" spans="1:5" s="41" customFormat="1" ht="12" x14ac:dyDescent="0.2">
      <c r="A211" s="101" t="s">
        <v>784</v>
      </c>
      <c r="B211" s="101" t="s">
        <v>785</v>
      </c>
      <c r="C211" s="101" t="s">
        <v>786</v>
      </c>
      <c r="D211" s="102">
        <v>16950</v>
      </c>
      <c r="E211" s="102">
        <v>16950</v>
      </c>
    </row>
    <row r="212" spans="1:5" s="41" customFormat="1" ht="12" x14ac:dyDescent="0.2">
      <c r="A212" s="101" t="s">
        <v>787</v>
      </c>
      <c r="B212" s="101" t="s">
        <v>788</v>
      </c>
      <c r="C212" s="101" t="s">
        <v>789</v>
      </c>
      <c r="D212" s="102">
        <v>7350</v>
      </c>
      <c r="E212" s="102">
        <v>7350</v>
      </c>
    </row>
    <row r="213" spans="1:5" s="41" customFormat="1" ht="12" x14ac:dyDescent="0.2">
      <c r="A213" s="101" t="s">
        <v>790</v>
      </c>
      <c r="B213" s="101" t="s">
        <v>791</v>
      </c>
      <c r="C213" s="101" t="s">
        <v>533</v>
      </c>
      <c r="D213" s="102">
        <v>11700</v>
      </c>
      <c r="E213" s="102">
        <v>11700</v>
      </c>
    </row>
    <row r="214" spans="1:5" s="41" customFormat="1" ht="12" x14ac:dyDescent="0.2">
      <c r="A214" s="101" t="s">
        <v>792</v>
      </c>
      <c r="B214" s="101" t="s">
        <v>793</v>
      </c>
      <c r="C214" s="101" t="s">
        <v>794</v>
      </c>
      <c r="D214" s="102">
        <v>13350</v>
      </c>
      <c r="E214" s="102">
        <v>13350</v>
      </c>
    </row>
    <row r="215" spans="1:5" s="41" customFormat="1" ht="12" x14ac:dyDescent="0.2">
      <c r="A215" s="101" t="s">
        <v>795</v>
      </c>
      <c r="B215" s="101" t="s">
        <v>796</v>
      </c>
      <c r="C215" s="101" t="s">
        <v>797</v>
      </c>
      <c r="D215" s="102">
        <v>12040</v>
      </c>
      <c r="E215" s="102">
        <v>12040</v>
      </c>
    </row>
    <row r="216" spans="1:5" s="41" customFormat="1" ht="12" x14ac:dyDescent="0.2">
      <c r="A216" s="101" t="s">
        <v>865</v>
      </c>
      <c r="B216" s="101" t="s">
        <v>866</v>
      </c>
      <c r="C216" s="101" t="s">
        <v>849</v>
      </c>
      <c r="D216" s="102">
        <v>34050</v>
      </c>
      <c r="E216" s="102">
        <v>34050</v>
      </c>
    </row>
    <row r="217" spans="1:5" s="41" customFormat="1" ht="12" x14ac:dyDescent="0.2">
      <c r="A217" s="101" t="s">
        <v>867</v>
      </c>
      <c r="B217" s="101" t="s">
        <v>868</v>
      </c>
      <c r="C217" s="101" t="s">
        <v>869</v>
      </c>
      <c r="D217" s="102">
        <v>13500</v>
      </c>
      <c r="E217" s="102">
        <v>13500</v>
      </c>
    </row>
    <row r="218" spans="1:5" s="41" customFormat="1" ht="12" x14ac:dyDescent="0.2">
      <c r="A218" s="101" t="s">
        <v>798</v>
      </c>
      <c r="B218" s="101" t="s">
        <v>799</v>
      </c>
      <c r="C218" s="101" t="s">
        <v>800</v>
      </c>
      <c r="D218" s="102">
        <v>8850</v>
      </c>
      <c r="E218" s="102">
        <v>8850</v>
      </c>
    </row>
    <row r="219" spans="1:5" s="41" customFormat="1" ht="12" x14ac:dyDescent="0.2">
      <c r="A219" s="101" t="s">
        <v>870</v>
      </c>
      <c r="B219" s="101" t="s">
        <v>75</v>
      </c>
      <c r="C219" s="101" t="s">
        <v>871</v>
      </c>
      <c r="D219" s="102">
        <v>37730</v>
      </c>
      <c r="E219" s="102">
        <v>37730</v>
      </c>
    </row>
    <row r="220" spans="1:5" s="41" customFormat="1" ht="12" x14ac:dyDescent="0.2">
      <c r="A220" s="101" t="s">
        <v>801</v>
      </c>
      <c r="B220" s="101" t="s">
        <v>802</v>
      </c>
      <c r="C220" s="101" t="s">
        <v>803</v>
      </c>
      <c r="D220" s="102">
        <v>61800</v>
      </c>
      <c r="E220" s="102">
        <v>61800</v>
      </c>
    </row>
    <row r="221" spans="1:5" s="41" customFormat="1" ht="12" x14ac:dyDescent="0.2">
      <c r="A221" s="101" t="s">
        <v>804</v>
      </c>
      <c r="B221" s="101" t="s">
        <v>805</v>
      </c>
      <c r="C221" s="101" t="s">
        <v>806</v>
      </c>
      <c r="D221" s="102">
        <v>16500</v>
      </c>
      <c r="E221" s="102">
        <v>16500</v>
      </c>
    </row>
    <row r="222" spans="1:5" s="41" customFormat="1" ht="12" x14ac:dyDescent="0.2">
      <c r="A222" s="101" t="s">
        <v>807</v>
      </c>
      <c r="B222" s="101" t="s">
        <v>808</v>
      </c>
      <c r="C222" s="101" t="s">
        <v>809</v>
      </c>
      <c r="D222" s="102">
        <v>44800</v>
      </c>
      <c r="E222" s="102">
        <v>44800</v>
      </c>
    </row>
    <row r="223" spans="1:5" s="41" customFormat="1" ht="12" x14ac:dyDescent="0.2">
      <c r="A223" s="101" t="s">
        <v>810</v>
      </c>
      <c r="B223" s="101" t="s">
        <v>811</v>
      </c>
      <c r="C223" s="101" t="s">
        <v>429</v>
      </c>
      <c r="D223" s="102">
        <v>28000</v>
      </c>
      <c r="E223" s="102">
        <v>28000</v>
      </c>
    </row>
    <row r="224" spans="1:5" s="41" customFormat="1" ht="12" x14ac:dyDescent="0.2">
      <c r="A224" s="101" t="s">
        <v>812</v>
      </c>
      <c r="B224" s="101" t="s">
        <v>813</v>
      </c>
      <c r="C224" s="101" t="s">
        <v>814</v>
      </c>
      <c r="D224" s="102">
        <v>7050</v>
      </c>
      <c r="E224" s="102">
        <v>7050</v>
      </c>
    </row>
    <row r="225" spans="1:5" s="41" customFormat="1" ht="12" x14ac:dyDescent="0.2">
      <c r="A225" s="101" t="s">
        <v>815</v>
      </c>
      <c r="B225" s="101" t="s">
        <v>548</v>
      </c>
      <c r="C225" s="101" t="s">
        <v>816</v>
      </c>
      <c r="D225" s="102">
        <v>5250</v>
      </c>
      <c r="E225" s="102">
        <v>5250</v>
      </c>
    </row>
    <row r="226" spans="1:5" s="41" customFormat="1" ht="12" x14ac:dyDescent="0.2">
      <c r="A226" s="101" t="s">
        <v>817</v>
      </c>
      <c r="B226" s="101" t="s">
        <v>699</v>
      </c>
      <c r="C226" s="101" t="s">
        <v>533</v>
      </c>
      <c r="D226" s="102">
        <v>11400</v>
      </c>
      <c r="E226" s="102">
        <v>11400</v>
      </c>
    </row>
    <row r="227" spans="1:5" s="41" customFormat="1" ht="12" x14ac:dyDescent="0.2">
      <c r="A227" s="101" t="s">
        <v>818</v>
      </c>
      <c r="B227" s="101" t="s">
        <v>819</v>
      </c>
      <c r="C227" s="101" t="s">
        <v>820</v>
      </c>
      <c r="D227" s="102">
        <v>13050</v>
      </c>
      <c r="E227" s="102">
        <v>13050</v>
      </c>
    </row>
    <row r="228" spans="1:5" s="41" customFormat="1" ht="12" x14ac:dyDescent="0.2">
      <c r="A228" s="101" t="s">
        <v>821</v>
      </c>
      <c r="B228" s="101" t="s">
        <v>822</v>
      </c>
      <c r="C228" s="101" t="s">
        <v>823</v>
      </c>
      <c r="D228" s="102">
        <v>18000</v>
      </c>
      <c r="E228" s="102">
        <v>18000</v>
      </c>
    </row>
    <row r="229" spans="1:5" s="41" customFormat="1" ht="12" x14ac:dyDescent="0.2">
      <c r="A229" s="101" t="s">
        <v>824</v>
      </c>
      <c r="B229" s="101" t="s">
        <v>725</v>
      </c>
      <c r="C229" s="101" t="s">
        <v>825</v>
      </c>
      <c r="D229" s="102">
        <v>13750</v>
      </c>
      <c r="E229" s="102">
        <v>13750</v>
      </c>
    </row>
    <row r="230" spans="1:5" s="41" customFormat="1" ht="12" x14ac:dyDescent="0.2">
      <c r="A230" s="101" t="s">
        <v>826</v>
      </c>
      <c r="B230" s="101" t="s">
        <v>827</v>
      </c>
      <c r="C230" s="101" t="s">
        <v>828</v>
      </c>
      <c r="D230" s="102">
        <v>27000</v>
      </c>
      <c r="E230" s="102">
        <v>27000</v>
      </c>
    </row>
    <row r="231" spans="1:5" s="41" customFormat="1" ht="12" x14ac:dyDescent="0.2">
      <c r="A231" s="101" t="s">
        <v>872</v>
      </c>
      <c r="B231" s="101" t="s">
        <v>270</v>
      </c>
      <c r="C231" s="101" t="s">
        <v>554</v>
      </c>
      <c r="D231" s="102">
        <v>47100</v>
      </c>
      <c r="E231" s="102">
        <v>47100</v>
      </c>
    </row>
    <row r="232" spans="1:5" s="41" customFormat="1" ht="12" x14ac:dyDescent="0.2">
      <c r="A232" s="101" t="s">
        <v>873</v>
      </c>
      <c r="B232" s="101" t="s">
        <v>104</v>
      </c>
      <c r="C232" s="101" t="s">
        <v>874</v>
      </c>
      <c r="D232" s="102">
        <v>35250</v>
      </c>
      <c r="E232" s="102">
        <v>35250</v>
      </c>
    </row>
    <row r="233" spans="1:5" s="41" customFormat="1" ht="12" x14ac:dyDescent="0.2">
      <c r="A233" s="101" t="s">
        <v>829</v>
      </c>
      <c r="B233" s="101" t="s">
        <v>830</v>
      </c>
      <c r="C233" s="101" t="s">
        <v>831</v>
      </c>
      <c r="D233" s="102">
        <v>42000</v>
      </c>
      <c r="E233" s="102">
        <v>42000</v>
      </c>
    </row>
    <row r="234" spans="1:5" s="41" customFormat="1" ht="12" x14ac:dyDescent="0.2">
      <c r="A234" s="101" t="s">
        <v>832</v>
      </c>
      <c r="B234" s="101" t="s">
        <v>833</v>
      </c>
      <c r="C234" s="101" t="s">
        <v>814</v>
      </c>
      <c r="D234" s="102">
        <v>25500</v>
      </c>
      <c r="E234" s="102">
        <v>25500</v>
      </c>
    </row>
    <row r="235" spans="1:5" s="41" customFormat="1" ht="12" x14ac:dyDescent="0.2">
      <c r="A235" s="101" t="s">
        <v>834</v>
      </c>
      <c r="B235" s="101" t="s">
        <v>835</v>
      </c>
      <c r="C235" s="101" t="s">
        <v>836</v>
      </c>
      <c r="D235" s="102">
        <v>18000</v>
      </c>
      <c r="E235" s="102">
        <v>18000</v>
      </c>
    </row>
    <row r="236" spans="1:5" s="41" customFormat="1" ht="12" x14ac:dyDescent="0.2">
      <c r="A236" s="101" t="s">
        <v>837</v>
      </c>
      <c r="B236" s="101" t="s">
        <v>838</v>
      </c>
      <c r="C236" s="101" t="s">
        <v>839</v>
      </c>
      <c r="D236" s="102">
        <v>6600</v>
      </c>
      <c r="E236" s="102">
        <v>6600</v>
      </c>
    </row>
    <row r="237" spans="1:5" s="41" customFormat="1" ht="12" x14ac:dyDescent="0.2">
      <c r="A237" s="101" t="s">
        <v>840</v>
      </c>
      <c r="B237" s="101" t="s">
        <v>841</v>
      </c>
      <c r="C237" s="101" t="s">
        <v>554</v>
      </c>
      <c r="D237" s="102">
        <v>15300</v>
      </c>
      <c r="E237" s="102">
        <v>15300</v>
      </c>
    </row>
    <row r="238" spans="1:5" s="41" customFormat="1" ht="12" x14ac:dyDescent="0.2">
      <c r="A238" s="101" t="s">
        <v>842</v>
      </c>
      <c r="B238" s="101" t="s">
        <v>843</v>
      </c>
      <c r="C238" s="101" t="s">
        <v>836</v>
      </c>
      <c r="D238" s="102">
        <v>45000</v>
      </c>
      <c r="E238" s="102">
        <v>45000</v>
      </c>
    </row>
    <row r="239" spans="1:5" s="41" customFormat="1" ht="12" x14ac:dyDescent="0.2">
      <c r="A239" s="101" t="s">
        <v>844</v>
      </c>
      <c r="B239" s="101" t="s">
        <v>845</v>
      </c>
      <c r="C239" s="101" t="s">
        <v>846</v>
      </c>
      <c r="D239" s="102">
        <v>22750</v>
      </c>
      <c r="E239" s="102">
        <v>22750</v>
      </c>
    </row>
    <row r="240" spans="1:5" s="41" customFormat="1" ht="12" x14ac:dyDescent="0.2">
      <c r="A240" s="101" t="s">
        <v>847</v>
      </c>
      <c r="B240" s="101" t="s">
        <v>848</v>
      </c>
      <c r="C240" s="101" t="s">
        <v>849</v>
      </c>
      <c r="D240" s="102">
        <v>43200</v>
      </c>
      <c r="E240" s="102">
        <v>43200</v>
      </c>
    </row>
    <row r="241" spans="1:5" s="41" customFormat="1" ht="12" x14ac:dyDescent="0.2">
      <c r="A241" s="101" t="s">
        <v>875</v>
      </c>
      <c r="B241" s="101" t="s">
        <v>876</v>
      </c>
      <c r="C241" s="101" t="s">
        <v>877</v>
      </c>
      <c r="D241" s="102">
        <v>12750</v>
      </c>
      <c r="E241" s="102">
        <v>12750</v>
      </c>
    </row>
    <row r="242" spans="1:5" s="41" customFormat="1" ht="12" x14ac:dyDescent="0.2">
      <c r="A242" s="101" t="s">
        <v>878</v>
      </c>
      <c r="B242" s="101" t="s">
        <v>89</v>
      </c>
      <c r="C242" s="101" t="s">
        <v>879</v>
      </c>
      <c r="D242" s="102">
        <v>16950</v>
      </c>
      <c r="E242" s="102">
        <v>16950</v>
      </c>
    </row>
    <row r="243" spans="1:5" s="41" customFormat="1" ht="12" x14ac:dyDescent="0.2">
      <c r="A243" s="101" t="s">
        <v>880</v>
      </c>
      <c r="B243" s="101" t="s">
        <v>105</v>
      </c>
      <c r="C243" s="101" t="s">
        <v>881</v>
      </c>
      <c r="D243" s="102">
        <v>55650</v>
      </c>
      <c r="E243" s="102">
        <v>55650</v>
      </c>
    </row>
    <row r="244" spans="1:5" s="41" customFormat="1" ht="12" x14ac:dyDescent="0.2">
      <c r="A244" s="101" t="s">
        <v>882</v>
      </c>
      <c r="B244" s="101" t="s">
        <v>558</v>
      </c>
      <c r="C244" s="101" t="s">
        <v>450</v>
      </c>
      <c r="D244" s="102">
        <v>31150</v>
      </c>
      <c r="E244" s="102">
        <v>31150</v>
      </c>
    </row>
    <row r="245" spans="1:5" s="41" customFormat="1" ht="12" x14ac:dyDescent="0.2">
      <c r="A245" s="101" t="s">
        <v>883</v>
      </c>
      <c r="B245" s="101" t="s">
        <v>884</v>
      </c>
      <c r="C245" s="101" t="s">
        <v>885</v>
      </c>
      <c r="D245" s="102">
        <v>53710</v>
      </c>
      <c r="E245" s="102">
        <v>53710</v>
      </c>
    </row>
    <row r="246" spans="1:5" s="41" customFormat="1" ht="12" x14ac:dyDescent="0.2">
      <c r="A246" s="101" t="s">
        <v>850</v>
      </c>
      <c r="B246" s="101" t="s">
        <v>851</v>
      </c>
      <c r="C246" s="101" t="s">
        <v>852</v>
      </c>
      <c r="D246" s="102">
        <v>13050</v>
      </c>
      <c r="E246" s="102">
        <v>13050</v>
      </c>
    </row>
    <row r="247" spans="1:5" s="41" customFormat="1" ht="12" x14ac:dyDescent="0.2">
      <c r="A247" s="101" t="s">
        <v>886</v>
      </c>
      <c r="B247" s="101" t="s">
        <v>887</v>
      </c>
      <c r="C247" s="101" t="s">
        <v>888</v>
      </c>
      <c r="D247" s="102">
        <v>57750</v>
      </c>
      <c r="E247" s="102">
        <v>57750</v>
      </c>
    </row>
  </sheetData>
  <sortState ref="A46:H253">
    <sortCondition ref="A46:A253"/>
  </sortState>
  <mergeCells count="6">
    <mergeCell ref="A6:E6"/>
    <mergeCell ref="A3:E3"/>
    <mergeCell ref="A2:E2"/>
    <mergeCell ref="A1:C1"/>
    <mergeCell ref="A4:E4"/>
    <mergeCell ref="A5:E5"/>
  </mergeCells>
  <pageMargins left="0.70866141732283472" right="0.70866141732283472" top="0.78740157480314965" bottom="0.78740157480314965" header="0.31496062992125984" footer="0.31496062992125984"/>
  <pageSetup paperSize="9" scale="80" firstPageNumber="2" fitToHeight="0" orientation="portrait" useFirstPageNumber="1" r:id="rId1"/>
  <headerFooter>
    <oddFooter>&amp;C&amp;P&amp;RTab. č. 10 Krajské dotační programy kap. 48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37E10-7103-423E-97F5-5FC0C0F04C0E}">
  <dimension ref="A1:F51"/>
  <sheetViews>
    <sheetView topLeftCell="A7" zoomScaleNormal="100" workbookViewId="0">
      <selection activeCell="J19" sqref="J19"/>
    </sheetView>
  </sheetViews>
  <sheetFormatPr defaultColWidth="9.140625" defaultRowHeight="12.75" x14ac:dyDescent="0.25"/>
  <cols>
    <col min="1" max="1" width="11.42578125" style="22" customWidth="1"/>
    <col min="2" max="2" width="24.7109375" style="22" customWidth="1"/>
    <col min="3" max="3" width="37.5703125" style="50" customWidth="1"/>
    <col min="4" max="5" width="12.42578125" style="22" bestFit="1" customWidth="1"/>
    <col min="6" max="6" width="13.140625" style="22" customWidth="1"/>
    <col min="7" max="16384" width="9.140625" style="22"/>
  </cols>
  <sheetData>
    <row r="1" spans="1:6" ht="22.5" customHeight="1" x14ac:dyDescent="0.25">
      <c r="A1" s="135" t="s">
        <v>1792</v>
      </c>
      <c r="B1" s="135"/>
      <c r="C1" s="135"/>
      <c r="D1" s="21">
        <f>SUM(D5:D51)</f>
        <v>4495000</v>
      </c>
      <c r="E1" s="21">
        <f>SUM(E5:E51)</f>
        <v>4479819</v>
      </c>
      <c r="F1" s="47"/>
    </row>
    <row r="3" spans="1:6" x14ac:dyDescent="0.25">
      <c r="A3" s="136" t="s">
        <v>1793</v>
      </c>
      <c r="B3" s="136"/>
      <c r="C3" s="136"/>
      <c r="D3" s="136"/>
      <c r="E3" s="136"/>
    </row>
    <row r="4" spans="1:6" ht="41.25" customHeight="1" x14ac:dyDescent="0.25">
      <c r="A4" s="71" t="s">
        <v>267</v>
      </c>
      <c r="B4" s="72" t="s">
        <v>28</v>
      </c>
      <c r="C4" s="71" t="s">
        <v>1</v>
      </c>
      <c r="D4" s="71" t="s">
        <v>3268</v>
      </c>
      <c r="E4" s="71" t="s">
        <v>3267</v>
      </c>
    </row>
    <row r="5" spans="1:6" x14ac:dyDescent="0.25">
      <c r="A5" s="101" t="s">
        <v>1794</v>
      </c>
      <c r="B5" s="105" t="s">
        <v>1795</v>
      </c>
      <c r="C5" s="100" t="s">
        <v>1796</v>
      </c>
      <c r="D5" s="106">
        <v>150000</v>
      </c>
      <c r="E5" s="106">
        <v>150000</v>
      </c>
    </row>
    <row r="6" spans="1:6" ht="24" x14ac:dyDescent="0.25">
      <c r="A6" s="101" t="s">
        <v>1797</v>
      </c>
      <c r="B6" s="105" t="s">
        <v>1798</v>
      </c>
      <c r="C6" s="100" t="s">
        <v>1799</v>
      </c>
      <c r="D6" s="106">
        <v>44000</v>
      </c>
      <c r="E6" s="106">
        <v>44000</v>
      </c>
    </row>
    <row r="7" spans="1:6" x14ac:dyDescent="0.25">
      <c r="A7" s="101" t="s">
        <v>1800</v>
      </c>
      <c r="B7" s="105" t="s">
        <v>1801</v>
      </c>
      <c r="C7" s="100" t="s">
        <v>1802</v>
      </c>
      <c r="D7" s="106">
        <v>40000</v>
      </c>
      <c r="E7" s="106">
        <v>24819</v>
      </c>
    </row>
    <row r="8" spans="1:6" ht="24" x14ac:dyDescent="0.25">
      <c r="A8" s="101" t="s">
        <v>1803</v>
      </c>
      <c r="B8" s="105" t="s">
        <v>1804</v>
      </c>
      <c r="C8" s="100" t="s">
        <v>1805</v>
      </c>
      <c r="D8" s="106">
        <v>126000</v>
      </c>
      <c r="E8" s="106">
        <v>126000</v>
      </c>
    </row>
    <row r="9" spans="1:6" ht="24" x14ac:dyDescent="0.25">
      <c r="A9" s="101" t="s">
        <v>1806</v>
      </c>
      <c r="B9" s="105" t="s">
        <v>1807</v>
      </c>
      <c r="C9" s="100" t="s">
        <v>1808</v>
      </c>
      <c r="D9" s="106">
        <v>121000</v>
      </c>
      <c r="E9" s="106">
        <v>121000</v>
      </c>
    </row>
    <row r="10" spans="1:6" x14ac:dyDescent="0.25">
      <c r="A10" s="101" t="s">
        <v>1809</v>
      </c>
      <c r="B10" s="105" t="s">
        <v>1810</v>
      </c>
      <c r="C10" s="100" t="s">
        <v>1811</v>
      </c>
      <c r="D10" s="106">
        <v>120000</v>
      </c>
      <c r="E10" s="106">
        <v>120000</v>
      </c>
    </row>
    <row r="11" spans="1:6" ht="14.25" customHeight="1" x14ac:dyDescent="0.25">
      <c r="A11" s="101" t="s">
        <v>1812</v>
      </c>
      <c r="B11" s="105" t="s">
        <v>1813</v>
      </c>
      <c r="C11" s="100" t="s">
        <v>1814</v>
      </c>
      <c r="D11" s="106">
        <v>120000</v>
      </c>
      <c r="E11" s="106">
        <v>120000</v>
      </c>
    </row>
    <row r="12" spans="1:6" ht="24" x14ac:dyDescent="0.25">
      <c r="A12" s="101" t="s">
        <v>1815</v>
      </c>
      <c r="B12" s="105" t="s">
        <v>1816</v>
      </c>
      <c r="C12" s="100" t="s">
        <v>1817</v>
      </c>
      <c r="D12" s="106">
        <v>35000</v>
      </c>
      <c r="E12" s="106">
        <v>35000</v>
      </c>
    </row>
    <row r="13" spans="1:6" ht="14.25" customHeight="1" x14ac:dyDescent="0.25">
      <c r="A13" s="101" t="s">
        <v>1818</v>
      </c>
      <c r="B13" s="105" t="s">
        <v>1819</v>
      </c>
      <c r="C13" s="100" t="s">
        <v>1820</v>
      </c>
      <c r="D13" s="106">
        <v>56000</v>
      </c>
      <c r="E13" s="106">
        <v>56000</v>
      </c>
    </row>
    <row r="14" spans="1:6" ht="14.25" customHeight="1" x14ac:dyDescent="0.25">
      <c r="A14" s="101" t="s">
        <v>1821</v>
      </c>
      <c r="B14" s="105" t="s">
        <v>1822</v>
      </c>
      <c r="C14" s="100" t="s">
        <v>1823</v>
      </c>
      <c r="D14" s="106">
        <v>150000</v>
      </c>
      <c r="E14" s="106">
        <v>150000</v>
      </c>
    </row>
    <row r="15" spans="1:6" ht="15.75" customHeight="1" x14ac:dyDescent="0.25">
      <c r="A15" s="101" t="s">
        <v>1824</v>
      </c>
      <c r="B15" s="105" t="s">
        <v>1825</v>
      </c>
      <c r="C15" s="100" t="s">
        <v>1826</v>
      </c>
      <c r="D15" s="106">
        <v>135000</v>
      </c>
      <c r="E15" s="106">
        <v>135000</v>
      </c>
    </row>
    <row r="16" spans="1:6" x14ac:dyDescent="0.25">
      <c r="A16" s="101" t="s">
        <v>1827</v>
      </c>
      <c r="B16" s="105" t="s">
        <v>1828</v>
      </c>
      <c r="C16" s="100" t="s">
        <v>1829</v>
      </c>
      <c r="D16" s="106">
        <v>27000</v>
      </c>
      <c r="E16" s="106">
        <v>27000</v>
      </c>
    </row>
    <row r="17" spans="1:5" x14ac:dyDescent="0.25">
      <c r="A17" s="101" t="s">
        <v>1830</v>
      </c>
      <c r="B17" s="105" t="s">
        <v>1831</v>
      </c>
      <c r="C17" s="100" t="s">
        <v>1832</v>
      </c>
      <c r="D17" s="106">
        <v>28000</v>
      </c>
      <c r="E17" s="106">
        <v>28000</v>
      </c>
    </row>
    <row r="18" spans="1:5" ht="24" x14ac:dyDescent="0.25">
      <c r="A18" s="101" t="s">
        <v>1833</v>
      </c>
      <c r="B18" s="105" t="s">
        <v>1834</v>
      </c>
      <c r="C18" s="100" t="s">
        <v>1835</v>
      </c>
      <c r="D18" s="106">
        <v>72000</v>
      </c>
      <c r="E18" s="106">
        <v>72000</v>
      </c>
    </row>
    <row r="19" spans="1:5" ht="24" x14ac:dyDescent="0.25">
      <c r="A19" s="101" t="s">
        <v>1836</v>
      </c>
      <c r="B19" s="105" t="s">
        <v>1837</v>
      </c>
      <c r="C19" s="100" t="s">
        <v>1838</v>
      </c>
      <c r="D19" s="106">
        <v>135000</v>
      </c>
      <c r="E19" s="106">
        <v>135000</v>
      </c>
    </row>
    <row r="20" spans="1:5" ht="24" x14ac:dyDescent="0.25">
      <c r="A20" s="101" t="s">
        <v>1839</v>
      </c>
      <c r="B20" s="105" t="s">
        <v>1840</v>
      </c>
      <c r="C20" s="100" t="s">
        <v>1841</v>
      </c>
      <c r="D20" s="106">
        <v>103000</v>
      </c>
      <c r="E20" s="106">
        <v>103000</v>
      </c>
    </row>
    <row r="21" spans="1:5" x14ac:dyDescent="0.25">
      <c r="A21" s="101" t="s">
        <v>1842</v>
      </c>
      <c r="B21" s="105" t="s">
        <v>1843</v>
      </c>
      <c r="C21" s="100" t="s">
        <v>1844</v>
      </c>
      <c r="D21" s="106">
        <v>74000</v>
      </c>
      <c r="E21" s="106">
        <v>74000</v>
      </c>
    </row>
    <row r="22" spans="1:5" ht="24" x14ac:dyDescent="0.25">
      <c r="A22" s="101" t="s">
        <v>1845</v>
      </c>
      <c r="B22" s="105" t="s">
        <v>1846</v>
      </c>
      <c r="C22" s="100" t="s">
        <v>1847</v>
      </c>
      <c r="D22" s="106">
        <v>120000</v>
      </c>
      <c r="E22" s="106">
        <v>120000</v>
      </c>
    </row>
    <row r="23" spans="1:5" ht="36" x14ac:dyDescent="0.25">
      <c r="A23" s="101" t="s">
        <v>1848</v>
      </c>
      <c r="B23" s="105" t="s">
        <v>1849</v>
      </c>
      <c r="C23" s="100" t="s">
        <v>1850</v>
      </c>
      <c r="D23" s="106">
        <v>150000</v>
      </c>
      <c r="E23" s="106">
        <v>150000</v>
      </c>
    </row>
    <row r="24" spans="1:5" ht="24" x14ac:dyDescent="0.25">
      <c r="A24" s="101" t="s">
        <v>1851</v>
      </c>
      <c r="B24" s="105" t="s">
        <v>1852</v>
      </c>
      <c r="C24" s="100" t="s">
        <v>1853</v>
      </c>
      <c r="D24" s="106">
        <v>105000</v>
      </c>
      <c r="E24" s="106">
        <v>105000</v>
      </c>
    </row>
    <row r="25" spans="1:5" x14ac:dyDescent="0.25">
      <c r="A25" s="101" t="s">
        <v>1854</v>
      </c>
      <c r="B25" s="105" t="s">
        <v>1855</v>
      </c>
      <c r="C25" s="100" t="s">
        <v>1856</v>
      </c>
      <c r="D25" s="106">
        <v>72000</v>
      </c>
      <c r="E25" s="106">
        <v>72000</v>
      </c>
    </row>
    <row r="26" spans="1:5" ht="24" x14ac:dyDescent="0.25">
      <c r="A26" s="101" t="s">
        <v>1857</v>
      </c>
      <c r="B26" s="105" t="s">
        <v>1858</v>
      </c>
      <c r="C26" s="100" t="s">
        <v>1859</v>
      </c>
      <c r="D26" s="106">
        <v>72000</v>
      </c>
      <c r="E26" s="106">
        <v>72000</v>
      </c>
    </row>
    <row r="27" spans="1:5" ht="24" x14ac:dyDescent="0.25">
      <c r="A27" s="101" t="s">
        <v>1860</v>
      </c>
      <c r="B27" s="105" t="s">
        <v>1861</v>
      </c>
      <c r="C27" s="100" t="s">
        <v>1862</v>
      </c>
      <c r="D27" s="106">
        <v>81000</v>
      </c>
      <c r="E27" s="106">
        <v>81000</v>
      </c>
    </row>
    <row r="28" spans="1:5" ht="24" x14ac:dyDescent="0.25">
      <c r="A28" s="101" t="s">
        <v>1863</v>
      </c>
      <c r="B28" s="105" t="s">
        <v>1864</v>
      </c>
      <c r="C28" s="100" t="s">
        <v>1865</v>
      </c>
      <c r="D28" s="106">
        <v>90000</v>
      </c>
      <c r="E28" s="106">
        <v>90000</v>
      </c>
    </row>
    <row r="29" spans="1:5" x14ac:dyDescent="0.25">
      <c r="A29" s="101" t="s">
        <v>1866</v>
      </c>
      <c r="B29" s="105" t="s">
        <v>1867</v>
      </c>
      <c r="C29" s="100" t="s">
        <v>1868</v>
      </c>
      <c r="D29" s="106">
        <v>120000</v>
      </c>
      <c r="E29" s="106">
        <v>120000</v>
      </c>
    </row>
    <row r="30" spans="1:5" ht="24" x14ac:dyDescent="0.25">
      <c r="A30" s="101" t="s">
        <v>1869</v>
      </c>
      <c r="B30" s="105" t="s">
        <v>1870</v>
      </c>
      <c r="C30" s="100" t="s">
        <v>1871</v>
      </c>
      <c r="D30" s="106">
        <v>63000</v>
      </c>
      <c r="E30" s="106">
        <v>63000</v>
      </c>
    </row>
    <row r="31" spans="1:5" ht="15" customHeight="1" x14ac:dyDescent="0.25">
      <c r="A31" s="101" t="s">
        <v>1872</v>
      </c>
      <c r="B31" s="105" t="s">
        <v>1873</v>
      </c>
      <c r="C31" s="100" t="s">
        <v>1874</v>
      </c>
      <c r="D31" s="106">
        <v>36000</v>
      </c>
      <c r="E31" s="106">
        <v>36000</v>
      </c>
    </row>
    <row r="32" spans="1:5" ht="24" x14ac:dyDescent="0.25">
      <c r="A32" s="101" t="s">
        <v>1875</v>
      </c>
      <c r="B32" s="105" t="s">
        <v>1876</v>
      </c>
      <c r="C32" s="100" t="s">
        <v>1877</v>
      </c>
      <c r="D32" s="106">
        <v>130000</v>
      </c>
      <c r="E32" s="106">
        <v>130000</v>
      </c>
    </row>
    <row r="33" spans="1:5" ht="24" x14ac:dyDescent="0.25">
      <c r="A33" s="101" t="s">
        <v>1878</v>
      </c>
      <c r="B33" s="105" t="s">
        <v>1879</v>
      </c>
      <c r="C33" s="100" t="s">
        <v>1880</v>
      </c>
      <c r="D33" s="106">
        <v>130000</v>
      </c>
      <c r="E33" s="106">
        <v>130000</v>
      </c>
    </row>
    <row r="34" spans="1:5" ht="24" x14ac:dyDescent="0.25">
      <c r="A34" s="101" t="s">
        <v>1881</v>
      </c>
      <c r="B34" s="105" t="s">
        <v>1882</v>
      </c>
      <c r="C34" s="100" t="s">
        <v>1883</v>
      </c>
      <c r="D34" s="106">
        <v>135000</v>
      </c>
      <c r="E34" s="106">
        <v>135000</v>
      </c>
    </row>
    <row r="35" spans="1:5" ht="24" x14ac:dyDescent="0.25">
      <c r="A35" s="101" t="s">
        <v>1884</v>
      </c>
      <c r="B35" s="105" t="s">
        <v>1885</v>
      </c>
      <c r="C35" s="100" t="s">
        <v>1886</v>
      </c>
      <c r="D35" s="106">
        <v>135000</v>
      </c>
      <c r="E35" s="106">
        <v>135000</v>
      </c>
    </row>
    <row r="36" spans="1:5" ht="36" x14ac:dyDescent="0.25">
      <c r="A36" s="101" t="s">
        <v>1887</v>
      </c>
      <c r="B36" s="105" t="s">
        <v>1888</v>
      </c>
      <c r="C36" s="100" t="s">
        <v>1889</v>
      </c>
      <c r="D36" s="106">
        <v>70000</v>
      </c>
      <c r="E36" s="106">
        <v>70000</v>
      </c>
    </row>
    <row r="37" spans="1:5" ht="22.5" customHeight="1" x14ac:dyDescent="0.25">
      <c r="A37" s="101" t="s">
        <v>1890</v>
      </c>
      <c r="B37" s="105" t="s">
        <v>1891</v>
      </c>
      <c r="C37" s="100" t="s">
        <v>1892</v>
      </c>
      <c r="D37" s="106">
        <v>84000</v>
      </c>
      <c r="E37" s="106">
        <v>84000</v>
      </c>
    </row>
    <row r="38" spans="1:5" ht="24" x14ac:dyDescent="0.25">
      <c r="A38" s="101" t="s">
        <v>1893</v>
      </c>
      <c r="B38" s="105" t="s">
        <v>1894</v>
      </c>
      <c r="C38" s="100" t="s">
        <v>1895</v>
      </c>
      <c r="D38" s="106">
        <v>42000</v>
      </c>
      <c r="E38" s="106">
        <v>42000</v>
      </c>
    </row>
    <row r="39" spans="1:5" x14ac:dyDescent="0.25">
      <c r="A39" s="101" t="s">
        <v>1896</v>
      </c>
      <c r="B39" s="105" t="s">
        <v>1897</v>
      </c>
      <c r="C39" s="100" t="s">
        <v>1898</v>
      </c>
      <c r="D39" s="106">
        <v>31000</v>
      </c>
      <c r="E39" s="106">
        <v>31000</v>
      </c>
    </row>
    <row r="40" spans="1:5" ht="24" x14ac:dyDescent="0.25">
      <c r="A40" s="101" t="s">
        <v>1899</v>
      </c>
      <c r="B40" s="105" t="s">
        <v>1900</v>
      </c>
      <c r="C40" s="100" t="s">
        <v>1901</v>
      </c>
      <c r="D40" s="106">
        <v>150000</v>
      </c>
      <c r="E40" s="106">
        <v>150000</v>
      </c>
    </row>
    <row r="41" spans="1:5" ht="24" x14ac:dyDescent="0.25">
      <c r="A41" s="101" t="s">
        <v>1902</v>
      </c>
      <c r="B41" s="105" t="s">
        <v>1903</v>
      </c>
      <c r="C41" s="100" t="s">
        <v>1904</v>
      </c>
      <c r="D41" s="106">
        <v>135000</v>
      </c>
      <c r="E41" s="106">
        <v>135000</v>
      </c>
    </row>
    <row r="42" spans="1:5" x14ac:dyDescent="0.25">
      <c r="A42" s="101" t="s">
        <v>1905</v>
      </c>
      <c r="B42" s="105" t="s">
        <v>1906</v>
      </c>
      <c r="C42" s="100" t="s">
        <v>1907</v>
      </c>
      <c r="D42" s="106">
        <v>101000</v>
      </c>
      <c r="E42" s="106">
        <v>101000</v>
      </c>
    </row>
    <row r="43" spans="1:5" x14ac:dyDescent="0.25">
      <c r="A43" s="101" t="s">
        <v>1908</v>
      </c>
      <c r="B43" s="105" t="s">
        <v>1909</v>
      </c>
      <c r="C43" s="100" t="s">
        <v>1910</v>
      </c>
      <c r="D43" s="106">
        <v>121000</v>
      </c>
      <c r="E43" s="106">
        <v>121000</v>
      </c>
    </row>
    <row r="44" spans="1:5" ht="24" x14ac:dyDescent="0.25">
      <c r="A44" s="101" t="s">
        <v>1911</v>
      </c>
      <c r="B44" s="105" t="s">
        <v>1912</v>
      </c>
      <c r="C44" s="100" t="s">
        <v>1913</v>
      </c>
      <c r="D44" s="106">
        <v>70000</v>
      </c>
      <c r="E44" s="106">
        <v>70000</v>
      </c>
    </row>
    <row r="45" spans="1:5" x14ac:dyDescent="0.25">
      <c r="A45" s="101" t="s">
        <v>1914</v>
      </c>
      <c r="B45" s="105" t="s">
        <v>1915</v>
      </c>
      <c r="C45" s="100" t="s">
        <v>1916</v>
      </c>
      <c r="D45" s="106">
        <v>60000</v>
      </c>
      <c r="E45" s="106">
        <v>60000</v>
      </c>
    </row>
    <row r="46" spans="1:5" ht="36" x14ac:dyDescent="0.25">
      <c r="A46" s="101" t="s">
        <v>1917</v>
      </c>
      <c r="B46" s="105" t="s">
        <v>1918</v>
      </c>
      <c r="C46" s="100" t="s">
        <v>1919</v>
      </c>
      <c r="D46" s="106">
        <v>135000</v>
      </c>
      <c r="E46" s="106">
        <v>135000</v>
      </c>
    </row>
    <row r="47" spans="1:5" ht="24" x14ac:dyDescent="0.25">
      <c r="A47" s="101" t="s">
        <v>1920</v>
      </c>
      <c r="B47" s="105" t="s">
        <v>1921</v>
      </c>
      <c r="C47" s="100" t="s">
        <v>1922</v>
      </c>
      <c r="D47" s="106">
        <v>135000</v>
      </c>
      <c r="E47" s="106">
        <v>135000</v>
      </c>
    </row>
    <row r="48" spans="1:5" ht="24" x14ac:dyDescent="0.25">
      <c r="A48" s="101" t="s">
        <v>1923</v>
      </c>
      <c r="B48" s="105" t="s">
        <v>1924</v>
      </c>
      <c r="C48" s="100" t="s">
        <v>1925</v>
      </c>
      <c r="D48" s="106">
        <v>56000</v>
      </c>
      <c r="E48" s="106">
        <v>56000</v>
      </c>
    </row>
    <row r="49" spans="1:5" ht="24" x14ac:dyDescent="0.25">
      <c r="A49" s="101" t="s">
        <v>1926</v>
      </c>
      <c r="B49" s="105" t="s">
        <v>1927</v>
      </c>
      <c r="C49" s="100" t="s">
        <v>1928</v>
      </c>
      <c r="D49" s="106">
        <v>150000</v>
      </c>
      <c r="E49" s="106">
        <v>150000</v>
      </c>
    </row>
    <row r="50" spans="1:5" ht="15" customHeight="1" x14ac:dyDescent="0.25">
      <c r="A50" s="101" t="s">
        <v>1929</v>
      </c>
      <c r="B50" s="105" t="s">
        <v>1930</v>
      </c>
      <c r="C50" s="100" t="s">
        <v>1931</v>
      </c>
      <c r="D50" s="106">
        <v>90000</v>
      </c>
      <c r="E50" s="106">
        <v>90000</v>
      </c>
    </row>
    <row r="51" spans="1:5" ht="15" customHeight="1" x14ac:dyDescent="0.25">
      <c r="A51" s="101" t="s">
        <v>1932</v>
      </c>
      <c r="B51" s="105" t="s">
        <v>1933</v>
      </c>
      <c r="C51" s="100" t="s">
        <v>1934</v>
      </c>
      <c r="D51" s="106">
        <v>90000</v>
      </c>
      <c r="E51" s="106">
        <v>90000</v>
      </c>
    </row>
  </sheetData>
  <mergeCells count="2">
    <mergeCell ref="A1:C1"/>
    <mergeCell ref="A3:E3"/>
  </mergeCells>
  <printOptions horizontalCentered="1"/>
  <pageMargins left="0.19685039370078741" right="0.19685039370078741" top="0.78740157480314965" bottom="0.78740157480314965" header="0.31496062992125984" footer="0.31496062992125984"/>
  <pageSetup paperSize="9" scale="90" firstPageNumber="7" orientation="portrait" useFirstPageNumber="1" horizontalDpi="300" verticalDpi="300" r:id="rId1"/>
  <headerFooter>
    <oddFooter>&amp;C&amp;P&amp;RTab. č. 10 Krajské dotační programy kap. 48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1685D-3E66-40BA-ADB5-0EDFF2F985A5}">
  <dimension ref="A1:G208"/>
  <sheetViews>
    <sheetView zoomScaleNormal="100" workbookViewId="0">
      <selection activeCell="H13" sqref="H13"/>
    </sheetView>
  </sheetViews>
  <sheetFormatPr defaultColWidth="9.140625" defaultRowHeight="12.75" x14ac:dyDescent="0.25"/>
  <cols>
    <col min="1" max="1" width="12.5703125" style="22" customWidth="1"/>
    <col min="2" max="2" width="22.140625" style="22" customWidth="1"/>
    <col min="3" max="3" width="34.85546875" style="50" customWidth="1"/>
    <col min="4" max="5" width="14.42578125" style="22" customWidth="1"/>
    <col min="6" max="6" width="13.140625" style="22" customWidth="1"/>
    <col min="7" max="7" width="10.140625" style="22" bestFit="1" customWidth="1"/>
    <col min="8" max="16384" width="9.140625" style="22"/>
  </cols>
  <sheetData>
    <row r="1" spans="1:7" ht="24.75" customHeight="1" x14ac:dyDescent="0.25">
      <c r="A1" s="135" t="s">
        <v>1935</v>
      </c>
      <c r="B1" s="135"/>
      <c r="C1" s="135"/>
      <c r="D1" s="21">
        <f>SUM(D6:D208)</f>
        <v>10654000</v>
      </c>
      <c r="E1" s="21">
        <f>SUM(E6:E208)</f>
        <v>10604000</v>
      </c>
      <c r="G1" s="47"/>
    </row>
    <row r="3" spans="1:7" s="51" customFormat="1" x14ac:dyDescent="0.25">
      <c r="A3" s="137" t="s">
        <v>1936</v>
      </c>
      <c r="B3" s="137"/>
      <c r="C3" s="137"/>
      <c r="D3" s="137"/>
      <c r="E3" s="137"/>
    </row>
    <row r="4" spans="1:7" x14ac:dyDescent="0.25">
      <c r="A4" s="137" t="s">
        <v>1937</v>
      </c>
      <c r="B4" s="137"/>
      <c r="C4" s="137"/>
      <c r="D4" s="137"/>
      <c r="E4" s="137"/>
    </row>
    <row r="5" spans="1:7" ht="28.5" customHeight="1" x14ac:dyDescent="0.25">
      <c r="A5" s="48" t="s">
        <v>267</v>
      </c>
      <c r="B5" s="49" t="s">
        <v>28</v>
      </c>
      <c r="C5" s="48" t="s">
        <v>1</v>
      </c>
      <c r="D5" s="48" t="s">
        <v>3269</v>
      </c>
      <c r="E5" s="48" t="s">
        <v>1217</v>
      </c>
    </row>
    <row r="6" spans="1:7" s="50" customFormat="1" ht="38.25" x14ac:dyDescent="0.25">
      <c r="A6" s="107" t="s">
        <v>1938</v>
      </c>
      <c r="B6" s="108" t="s">
        <v>1939</v>
      </c>
      <c r="C6" s="107" t="s">
        <v>1940</v>
      </c>
      <c r="D6" s="109">
        <v>49000</v>
      </c>
      <c r="E6" s="109">
        <v>49000</v>
      </c>
    </row>
    <row r="7" spans="1:7" ht="38.25" x14ac:dyDescent="0.25">
      <c r="A7" s="110" t="s">
        <v>1941</v>
      </c>
      <c r="B7" s="108" t="s">
        <v>1942</v>
      </c>
      <c r="C7" s="108" t="s">
        <v>1943</v>
      </c>
      <c r="D7" s="111">
        <v>18000</v>
      </c>
      <c r="E7" s="111">
        <v>18000</v>
      </c>
    </row>
    <row r="8" spans="1:7" ht="25.5" x14ac:dyDescent="0.25">
      <c r="A8" s="110" t="s">
        <v>1944</v>
      </c>
      <c r="B8" s="108" t="s">
        <v>1945</v>
      </c>
      <c r="C8" s="107" t="s">
        <v>1946</v>
      </c>
      <c r="D8" s="111">
        <v>50000</v>
      </c>
      <c r="E8" s="111">
        <v>50000</v>
      </c>
    </row>
    <row r="9" spans="1:7" ht="25.5" x14ac:dyDescent="0.25">
      <c r="A9" s="110" t="s">
        <v>1947</v>
      </c>
      <c r="B9" s="108" t="s">
        <v>1948</v>
      </c>
      <c r="C9" s="108" t="s">
        <v>1949</v>
      </c>
      <c r="D9" s="111">
        <v>10000</v>
      </c>
      <c r="E9" s="111">
        <v>10000</v>
      </c>
    </row>
    <row r="10" spans="1:7" ht="25.5" x14ac:dyDescent="0.25">
      <c r="A10" s="110" t="s">
        <v>1950</v>
      </c>
      <c r="B10" s="108" t="s">
        <v>1951</v>
      </c>
      <c r="C10" s="107" t="s">
        <v>1952</v>
      </c>
      <c r="D10" s="111">
        <v>24000</v>
      </c>
      <c r="E10" s="111">
        <v>24000</v>
      </c>
    </row>
    <row r="11" spans="1:7" ht="25.5" x14ac:dyDescent="0.25">
      <c r="A11" s="110" t="s">
        <v>1953</v>
      </c>
      <c r="B11" s="108" t="s">
        <v>1954</v>
      </c>
      <c r="C11" s="108" t="s">
        <v>1955</v>
      </c>
      <c r="D11" s="111">
        <v>18000</v>
      </c>
      <c r="E11" s="111">
        <v>18000</v>
      </c>
    </row>
    <row r="12" spans="1:7" ht="25.5" x14ac:dyDescent="0.25">
      <c r="A12" s="110" t="s">
        <v>1956</v>
      </c>
      <c r="B12" s="108" t="s">
        <v>1957</v>
      </c>
      <c r="C12" s="108" t="s">
        <v>1958</v>
      </c>
      <c r="D12" s="111">
        <v>10000</v>
      </c>
      <c r="E12" s="111">
        <v>10000</v>
      </c>
    </row>
    <row r="13" spans="1:7" ht="25.5" x14ac:dyDescent="0.25">
      <c r="A13" s="110" t="s">
        <v>1959</v>
      </c>
      <c r="B13" s="108" t="s">
        <v>1960</v>
      </c>
      <c r="C13" s="107" t="s">
        <v>1961</v>
      </c>
      <c r="D13" s="111">
        <v>25000</v>
      </c>
      <c r="E13" s="111">
        <v>0</v>
      </c>
    </row>
    <row r="14" spans="1:7" ht="25.5" x14ac:dyDescent="0.25">
      <c r="A14" s="110" t="s">
        <v>1962</v>
      </c>
      <c r="B14" s="108" t="s">
        <v>1963</v>
      </c>
      <c r="C14" s="107" t="s">
        <v>1964</v>
      </c>
      <c r="D14" s="111">
        <v>50000</v>
      </c>
      <c r="E14" s="111">
        <v>50000</v>
      </c>
    </row>
    <row r="15" spans="1:7" ht="25.5" x14ac:dyDescent="0.25">
      <c r="A15" s="110" t="s">
        <v>1965</v>
      </c>
      <c r="B15" s="108" t="s">
        <v>1798</v>
      </c>
      <c r="C15" s="108" t="s">
        <v>1966</v>
      </c>
      <c r="D15" s="111">
        <v>14000</v>
      </c>
      <c r="E15" s="111">
        <v>14000</v>
      </c>
    </row>
    <row r="16" spans="1:7" ht="25.5" x14ac:dyDescent="0.25">
      <c r="A16" s="110" t="s">
        <v>1967</v>
      </c>
      <c r="B16" s="108" t="s">
        <v>1968</v>
      </c>
      <c r="C16" s="108" t="s">
        <v>1968</v>
      </c>
      <c r="D16" s="111">
        <v>31000</v>
      </c>
      <c r="E16" s="111">
        <v>31000</v>
      </c>
    </row>
    <row r="17" spans="1:5" ht="25.5" x14ac:dyDescent="0.25">
      <c r="A17" s="110" t="s">
        <v>1969</v>
      </c>
      <c r="B17" s="108" t="s">
        <v>1825</v>
      </c>
      <c r="C17" s="108" t="s">
        <v>1970</v>
      </c>
      <c r="D17" s="111">
        <v>10000</v>
      </c>
      <c r="E17" s="111">
        <v>10000</v>
      </c>
    </row>
    <row r="18" spans="1:5" ht="38.25" x14ac:dyDescent="0.25">
      <c r="A18" s="110" t="s">
        <v>1971</v>
      </c>
      <c r="B18" s="108" t="s">
        <v>1846</v>
      </c>
      <c r="C18" s="107" t="s">
        <v>1972</v>
      </c>
      <c r="D18" s="111">
        <v>16000</v>
      </c>
      <c r="E18" s="111">
        <v>16000</v>
      </c>
    </row>
    <row r="19" spans="1:5" ht="38.25" x14ac:dyDescent="0.25">
      <c r="A19" s="110" t="s">
        <v>1973</v>
      </c>
      <c r="B19" s="108" t="s">
        <v>1974</v>
      </c>
      <c r="C19" s="107" t="s">
        <v>1975</v>
      </c>
      <c r="D19" s="111">
        <v>62000</v>
      </c>
      <c r="E19" s="111">
        <v>62000</v>
      </c>
    </row>
    <row r="20" spans="1:5" ht="25.5" x14ac:dyDescent="0.25">
      <c r="A20" s="110" t="s">
        <v>1976</v>
      </c>
      <c r="B20" s="108" t="s">
        <v>1977</v>
      </c>
      <c r="C20" s="108" t="s">
        <v>1978</v>
      </c>
      <c r="D20" s="111">
        <v>19000</v>
      </c>
      <c r="E20" s="111">
        <v>19000</v>
      </c>
    </row>
    <row r="21" spans="1:5" x14ac:dyDescent="0.25">
      <c r="A21" s="110" t="s">
        <v>1979</v>
      </c>
      <c r="B21" s="108" t="s">
        <v>1980</v>
      </c>
      <c r="C21" s="108" t="s">
        <v>1981</v>
      </c>
      <c r="D21" s="111">
        <v>10000</v>
      </c>
      <c r="E21" s="111">
        <v>10000</v>
      </c>
    </row>
    <row r="22" spans="1:5" x14ac:dyDescent="0.25">
      <c r="A22" s="110" t="s">
        <v>1982</v>
      </c>
      <c r="B22" s="108" t="s">
        <v>1983</v>
      </c>
      <c r="C22" s="108" t="s">
        <v>1984</v>
      </c>
      <c r="D22" s="111">
        <v>31000</v>
      </c>
      <c r="E22" s="111">
        <v>31000</v>
      </c>
    </row>
    <row r="23" spans="1:5" ht="25.5" x14ac:dyDescent="0.25">
      <c r="A23" s="110" t="s">
        <v>1985</v>
      </c>
      <c r="B23" s="108" t="s">
        <v>32</v>
      </c>
      <c r="C23" s="108" t="s">
        <v>1986</v>
      </c>
      <c r="D23" s="111">
        <v>45000</v>
      </c>
      <c r="E23" s="111">
        <v>45000</v>
      </c>
    </row>
    <row r="24" spans="1:5" ht="25.5" x14ac:dyDescent="0.25">
      <c r="A24" s="110" t="s">
        <v>1987</v>
      </c>
      <c r="B24" s="108" t="s">
        <v>1988</v>
      </c>
      <c r="C24" s="108" t="s">
        <v>1989</v>
      </c>
      <c r="D24" s="111">
        <v>50000</v>
      </c>
      <c r="E24" s="111">
        <v>50000</v>
      </c>
    </row>
    <row r="25" spans="1:5" ht="38.25" x14ac:dyDescent="0.25">
      <c r="A25" s="110" t="s">
        <v>1990</v>
      </c>
      <c r="B25" s="108" t="s">
        <v>269</v>
      </c>
      <c r="C25" s="108" t="s">
        <v>1991</v>
      </c>
      <c r="D25" s="111">
        <v>29000</v>
      </c>
      <c r="E25" s="111">
        <v>29000</v>
      </c>
    </row>
    <row r="26" spans="1:5" ht="25.5" x14ac:dyDescent="0.25">
      <c r="A26" s="110" t="s">
        <v>1992</v>
      </c>
      <c r="B26" s="108" t="s">
        <v>1804</v>
      </c>
      <c r="C26" s="107" t="s">
        <v>1993</v>
      </c>
      <c r="D26" s="111">
        <v>32000</v>
      </c>
      <c r="E26" s="111">
        <v>32000</v>
      </c>
    </row>
    <row r="27" spans="1:5" ht="38.25" x14ac:dyDescent="0.25">
      <c r="A27" s="110" t="s">
        <v>1994</v>
      </c>
      <c r="B27" s="108" t="s">
        <v>1995</v>
      </c>
      <c r="C27" s="107" t="s">
        <v>1996</v>
      </c>
      <c r="D27" s="111">
        <v>16000</v>
      </c>
      <c r="E27" s="111">
        <v>16000</v>
      </c>
    </row>
    <row r="28" spans="1:5" ht="38.25" x14ac:dyDescent="0.25">
      <c r="A28" s="110" t="s">
        <v>1997</v>
      </c>
      <c r="B28" s="108" t="s">
        <v>1373</v>
      </c>
      <c r="C28" s="108" t="s">
        <v>1998</v>
      </c>
      <c r="D28" s="111">
        <v>12000</v>
      </c>
      <c r="E28" s="111">
        <v>12000</v>
      </c>
    </row>
    <row r="29" spans="1:5" ht="25.5" x14ac:dyDescent="0.25">
      <c r="A29" s="110" t="s">
        <v>1999</v>
      </c>
      <c r="B29" s="108" t="s">
        <v>2000</v>
      </c>
      <c r="C29" s="108" t="s">
        <v>2001</v>
      </c>
      <c r="D29" s="111">
        <v>13000</v>
      </c>
      <c r="E29" s="111">
        <v>13000</v>
      </c>
    </row>
    <row r="30" spans="1:5" x14ac:dyDescent="0.25">
      <c r="A30" s="110" t="s">
        <v>2002</v>
      </c>
      <c r="B30" s="108" t="s">
        <v>2003</v>
      </c>
      <c r="C30" s="108" t="s">
        <v>2004</v>
      </c>
      <c r="D30" s="111">
        <v>10000</v>
      </c>
      <c r="E30" s="111">
        <v>10000</v>
      </c>
    </row>
    <row r="31" spans="1:5" ht="25.5" x14ac:dyDescent="0.25">
      <c r="A31" s="110" t="s">
        <v>2005</v>
      </c>
      <c r="B31" s="108" t="s">
        <v>1861</v>
      </c>
      <c r="C31" s="108" t="s">
        <v>2006</v>
      </c>
      <c r="D31" s="111">
        <v>24000</v>
      </c>
      <c r="E31" s="111">
        <v>24000</v>
      </c>
    </row>
    <row r="32" spans="1:5" x14ac:dyDescent="0.25">
      <c r="A32" s="110" t="s">
        <v>2007</v>
      </c>
      <c r="B32" s="108" t="s">
        <v>2008</v>
      </c>
      <c r="C32" s="108" t="s">
        <v>2009</v>
      </c>
      <c r="D32" s="111">
        <v>41000</v>
      </c>
      <c r="E32" s="111">
        <v>41000</v>
      </c>
    </row>
    <row r="33" spans="1:5" ht="25.5" x14ac:dyDescent="0.25">
      <c r="A33" s="110" t="s">
        <v>2010</v>
      </c>
      <c r="B33" s="108" t="s">
        <v>2011</v>
      </c>
      <c r="C33" s="108" t="s">
        <v>2012</v>
      </c>
      <c r="D33" s="111">
        <v>12000</v>
      </c>
      <c r="E33" s="111">
        <v>12000</v>
      </c>
    </row>
    <row r="34" spans="1:5" ht="25.5" x14ac:dyDescent="0.25">
      <c r="A34" s="110" t="s">
        <v>2013</v>
      </c>
      <c r="B34" s="108" t="s">
        <v>2014</v>
      </c>
      <c r="C34" s="107" t="s">
        <v>2015</v>
      </c>
      <c r="D34" s="111">
        <v>38000</v>
      </c>
      <c r="E34" s="111">
        <v>38000</v>
      </c>
    </row>
    <row r="35" spans="1:5" ht="25.5" x14ac:dyDescent="0.25">
      <c r="A35" s="110" t="s">
        <v>2016</v>
      </c>
      <c r="B35" s="108" t="s">
        <v>2017</v>
      </c>
      <c r="C35" s="108" t="s">
        <v>2018</v>
      </c>
      <c r="D35" s="111">
        <v>50000</v>
      </c>
      <c r="E35" s="111">
        <v>50000</v>
      </c>
    </row>
    <row r="36" spans="1:5" x14ac:dyDescent="0.25">
      <c r="A36" s="110" t="s">
        <v>2019</v>
      </c>
      <c r="B36" s="108" t="s">
        <v>2020</v>
      </c>
      <c r="C36" s="108" t="s">
        <v>2021</v>
      </c>
      <c r="D36" s="111">
        <v>10000</v>
      </c>
      <c r="E36" s="111">
        <v>10000</v>
      </c>
    </row>
    <row r="37" spans="1:5" ht="38.25" x14ac:dyDescent="0.25">
      <c r="A37" s="110" t="s">
        <v>2022</v>
      </c>
      <c r="B37" s="108" t="s">
        <v>2023</v>
      </c>
      <c r="C37" s="108" t="s">
        <v>2024</v>
      </c>
      <c r="D37" s="111">
        <v>13000</v>
      </c>
      <c r="E37" s="111">
        <v>13000</v>
      </c>
    </row>
    <row r="38" spans="1:5" ht="25.5" x14ac:dyDescent="0.25">
      <c r="A38" s="110" t="s">
        <v>2025</v>
      </c>
      <c r="B38" s="108" t="s">
        <v>2026</v>
      </c>
      <c r="C38" s="107" t="s">
        <v>2027</v>
      </c>
      <c r="D38" s="111">
        <v>10000</v>
      </c>
      <c r="E38" s="111">
        <v>10000</v>
      </c>
    </row>
    <row r="39" spans="1:5" ht="25.5" x14ac:dyDescent="0.25">
      <c r="A39" s="110" t="s">
        <v>2028</v>
      </c>
      <c r="B39" s="108" t="s">
        <v>2029</v>
      </c>
      <c r="C39" s="108" t="s">
        <v>2030</v>
      </c>
      <c r="D39" s="111">
        <v>21000</v>
      </c>
      <c r="E39" s="111">
        <v>21000</v>
      </c>
    </row>
    <row r="40" spans="1:5" x14ac:dyDescent="0.25">
      <c r="A40" s="110" t="s">
        <v>2031</v>
      </c>
      <c r="B40" s="108" t="s">
        <v>2032</v>
      </c>
      <c r="C40" s="108" t="s">
        <v>2033</v>
      </c>
      <c r="D40" s="111">
        <v>10000</v>
      </c>
      <c r="E40" s="111">
        <v>10000</v>
      </c>
    </row>
    <row r="41" spans="1:5" ht="25.5" x14ac:dyDescent="0.25">
      <c r="A41" s="110" t="s">
        <v>2034</v>
      </c>
      <c r="B41" s="108" t="s">
        <v>2035</v>
      </c>
      <c r="C41" s="107" t="s">
        <v>2036</v>
      </c>
      <c r="D41" s="111">
        <v>21000</v>
      </c>
      <c r="E41" s="111">
        <v>21000</v>
      </c>
    </row>
    <row r="42" spans="1:5" ht="25.5" x14ac:dyDescent="0.25">
      <c r="A42" s="110" t="s">
        <v>2037</v>
      </c>
      <c r="B42" s="108" t="s">
        <v>2038</v>
      </c>
      <c r="C42" s="108" t="s">
        <v>2039</v>
      </c>
      <c r="D42" s="111">
        <v>10000</v>
      </c>
      <c r="E42" s="111">
        <v>10000</v>
      </c>
    </row>
    <row r="43" spans="1:5" ht="25.5" x14ac:dyDescent="0.25">
      <c r="A43" s="110" t="s">
        <v>2040</v>
      </c>
      <c r="B43" s="108" t="s">
        <v>2041</v>
      </c>
      <c r="C43" s="108" t="s">
        <v>2042</v>
      </c>
      <c r="D43" s="111">
        <v>71000</v>
      </c>
      <c r="E43" s="111">
        <v>71000</v>
      </c>
    </row>
    <row r="44" spans="1:5" ht="25.5" x14ac:dyDescent="0.25">
      <c r="A44" s="110" t="s">
        <v>2043</v>
      </c>
      <c r="B44" s="108" t="s">
        <v>1840</v>
      </c>
      <c r="C44" s="108" t="s">
        <v>2044</v>
      </c>
      <c r="D44" s="111">
        <v>18000</v>
      </c>
      <c r="E44" s="111">
        <v>18000</v>
      </c>
    </row>
    <row r="45" spans="1:5" ht="25.5" x14ac:dyDescent="0.25">
      <c r="A45" s="110" t="s">
        <v>2045</v>
      </c>
      <c r="B45" s="108" t="s">
        <v>1810</v>
      </c>
      <c r="C45" s="107" t="s">
        <v>2046</v>
      </c>
      <c r="D45" s="111">
        <v>75000</v>
      </c>
      <c r="E45" s="111">
        <v>75000</v>
      </c>
    </row>
    <row r="46" spans="1:5" ht="25.5" x14ac:dyDescent="0.25">
      <c r="A46" s="110" t="s">
        <v>2047</v>
      </c>
      <c r="B46" s="108" t="s">
        <v>1843</v>
      </c>
      <c r="C46" s="108" t="s">
        <v>2048</v>
      </c>
      <c r="D46" s="111">
        <v>28000</v>
      </c>
      <c r="E46" s="111">
        <v>28000</v>
      </c>
    </row>
    <row r="47" spans="1:5" ht="38.25" x14ac:dyDescent="0.25">
      <c r="A47" s="110" t="s">
        <v>2049</v>
      </c>
      <c r="B47" s="108" t="s">
        <v>2050</v>
      </c>
      <c r="C47" s="107" t="s">
        <v>2051</v>
      </c>
      <c r="D47" s="111">
        <v>10000</v>
      </c>
      <c r="E47" s="111">
        <v>10000</v>
      </c>
    </row>
    <row r="48" spans="1:5" ht="25.5" x14ac:dyDescent="0.25">
      <c r="A48" s="110" t="s">
        <v>2052</v>
      </c>
      <c r="B48" s="108" t="s">
        <v>1849</v>
      </c>
      <c r="C48" s="107" t="s">
        <v>2053</v>
      </c>
      <c r="D48" s="111">
        <v>14000</v>
      </c>
      <c r="E48" s="111">
        <v>14000</v>
      </c>
    </row>
    <row r="49" spans="1:5" ht="25.5" x14ac:dyDescent="0.25">
      <c r="A49" s="110" t="s">
        <v>2054</v>
      </c>
      <c r="B49" s="108" t="s">
        <v>2055</v>
      </c>
      <c r="C49" s="108" t="s">
        <v>2056</v>
      </c>
      <c r="D49" s="111">
        <v>10000</v>
      </c>
      <c r="E49" s="111">
        <v>10000</v>
      </c>
    </row>
    <row r="50" spans="1:5" ht="25.5" x14ac:dyDescent="0.25">
      <c r="A50" s="110" t="s">
        <v>2057</v>
      </c>
      <c r="B50" s="108" t="s">
        <v>2058</v>
      </c>
      <c r="C50" s="107" t="s">
        <v>2059</v>
      </c>
      <c r="D50" s="111">
        <v>10000</v>
      </c>
      <c r="E50" s="111">
        <v>10000</v>
      </c>
    </row>
    <row r="51" spans="1:5" ht="38.25" x14ac:dyDescent="0.25">
      <c r="A51" s="110" t="s">
        <v>2060</v>
      </c>
      <c r="B51" s="108" t="s">
        <v>2061</v>
      </c>
      <c r="C51" s="107" t="s">
        <v>2062</v>
      </c>
      <c r="D51" s="111">
        <v>20000</v>
      </c>
      <c r="E51" s="111">
        <v>20000</v>
      </c>
    </row>
    <row r="52" spans="1:5" ht="25.5" x14ac:dyDescent="0.25">
      <c r="A52" s="110" t="s">
        <v>2063</v>
      </c>
      <c r="B52" s="108" t="s">
        <v>2064</v>
      </c>
      <c r="C52" s="107" t="s">
        <v>2065</v>
      </c>
      <c r="D52" s="111">
        <v>10000</v>
      </c>
      <c r="E52" s="111">
        <v>10000</v>
      </c>
    </row>
    <row r="53" spans="1:5" x14ac:dyDescent="0.25">
      <c r="A53" s="110" t="s">
        <v>2066</v>
      </c>
      <c r="B53" s="108" t="s">
        <v>1858</v>
      </c>
      <c r="C53" s="108" t="s">
        <v>2067</v>
      </c>
      <c r="D53" s="111">
        <v>69000</v>
      </c>
      <c r="E53" s="111">
        <v>69000</v>
      </c>
    </row>
    <row r="54" spans="1:5" ht="25.5" x14ac:dyDescent="0.25">
      <c r="A54" s="110" t="s">
        <v>2068</v>
      </c>
      <c r="B54" s="108" t="s">
        <v>2069</v>
      </c>
      <c r="C54" s="108" t="s">
        <v>2070</v>
      </c>
      <c r="D54" s="111">
        <v>10000</v>
      </c>
      <c r="E54" s="111">
        <v>10000</v>
      </c>
    </row>
    <row r="55" spans="1:5" ht="25.5" x14ac:dyDescent="0.25">
      <c r="A55" s="110" t="s">
        <v>2071</v>
      </c>
      <c r="B55" s="108" t="s">
        <v>2072</v>
      </c>
      <c r="C55" s="108" t="s">
        <v>2073</v>
      </c>
      <c r="D55" s="111">
        <v>10000</v>
      </c>
      <c r="E55" s="111">
        <v>10000</v>
      </c>
    </row>
    <row r="56" spans="1:5" ht="38.25" x14ac:dyDescent="0.25">
      <c r="A56" s="110" t="s">
        <v>2074</v>
      </c>
      <c r="B56" s="108" t="s">
        <v>2075</v>
      </c>
      <c r="C56" s="107" t="s">
        <v>2076</v>
      </c>
      <c r="D56" s="111">
        <v>24000</v>
      </c>
      <c r="E56" s="111">
        <v>24000</v>
      </c>
    </row>
    <row r="57" spans="1:5" ht="25.5" x14ac:dyDescent="0.25">
      <c r="A57" s="110" t="s">
        <v>2077</v>
      </c>
      <c r="B57" s="108" t="s">
        <v>1852</v>
      </c>
      <c r="C57" s="107" t="s">
        <v>2078</v>
      </c>
      <c r="D57" s="111">
        <v>90000</v>
      </c>
      <c r="E57" s="111">
        <v>90000</v>
      </c>
    </row>
    <row r="58" spans="1:5" ht="25.5" x14ac:dyDescent="0.25">
      <c r="A58" s="110" t="s">
        <v>2079</v>
      </c>
      <c r="B58" s="108" t="s">
        <v>2080</v>
      </c>
      <c r="C58" s="107" t="s">
        <v>2081</v>
      </c>
      <c r="D58" s="111">
        <v>13000</v>
      </c>
      <c r="E58" s="111">
        <v>13000</v>
      </c>
    </row>
    <row r="59" spans="1:5" ht="25.5" x14ac:dyDescent="0.25">
      <c r="A59" s="110" t="s">
        <v>2082</v>
      </c>
      <c r="B59" s="108" t="s">
        <v>2083</v>
      </c>
      <c r="C59" s="107" t="s">
        <v>2084</v>
      </c>
      <c r="D59" s="111">
        <v>10000</v>
      </c>
      <c r="E59" s="111">
        <v>10000</v>
      </c>
    </row>
    <row r="60" spans="1:5" ht="25.5" x14ac:dyDescent="0.25">
      <c r="A60" s="110" t="s">
        <v>2085</v>
      </c>
      <c r="B60" s="108" t="s">
        <v>2086</v>
      </c>
      <c r="C60" s="107" t="s">
        <v>2087</v>
      </c>
      <c r="D60" s="111">
        <v>21000</v>
      </c>
      <c r="E60" s="111">
        <v>21000</v>
      </c>
    </row>
    <row r="61" spans="1:5" x14ac:dyDescent="0.25">
      <c r="A61" s="110" t="s">
        <v>2088</v>
      </c>
      <c r="B61" s="108" t="s">
        <v>2089</v>
      </c>
      <c r="C61" s="108" t="s">
        <v>2090</v>
      </c>
      <c r="D61" s="111">
        <v>15000</v>
      </c>
      <c r="E61" s="111">
        <v>15000</v>
      </c>
    </row>
    <row r="62" spans="1:5" x14ac:dyDescent="0.25">
      <c r="A62" s="110" t="s">
        <v>2091</v>
      </c>
      <c r="B62" s="108" t="s">
        <v>2092</v>
      </c>
      <c r="C62" s="108" t="s">
        <v>2093</v>
      </c>
      <c r="D62" s="111">
        <v>10000</v>
      </c>
      <c r="E62" s="111">
        <v>10000</v>
      </c>
    </row>
    <row r="63" spans="1:5" x14ac:dyDescent="0.25">
      <c r="A63" s="110" t="s">
        <v>2094</v>
      </c>
      <c r="B63" s="108" t="s">
        <v>2095</v>
      </c>
      <c r="C63" s="108" t="s">
        <v>2096</v>
      </c>
      <c r="D63" s="111">
        <v>45000</v>
      </c>
      <c r="E63" s="111">
        <v>45000</v>
      </c>
    </row>
    <row r="64" spans="1:5" ht="25.5" x14ac:dyDescent="0.25">
      <c r="A64" s="110" t="s">
        <v>2097</v>
      </c>
      <c r="B64" s="108" t="s">
        <v>2098</v>
      </c>
      <c r="C64" s="107" t="s">
        <v>2099</v>
      </c>
      <c r="D64" s="111">
        <v>108000</v>
      </c>
      <c r="E64" s="111">
        <v>108000</v>
      </c>
    </row>
    <row r="65" spans="1:5" ht="25.5" x14ac:dyDescent="0.25">
      <c r="A65" s="110" t="s">
        <v>2100</v>
      </c>
      <c r="B65" s="108" t="s">
        <v>1879</v>
      </c>
      <c r="C65" s="107" t="s">
        <v>2101</v>
      </c>
      <c r="D65" s="111">
        <v>12000</v>
      </c>
      <c r="E65" s="111">
        <v>12000</v>
      </c>
    </row>
    <row r="66" spans="1:5" ht="25.5" x14ac:dyDescent="0.25">
      <c r="A66" s="110" t="s">
        <v>2102</v>
      </c>
      <c r="B66" s="108" t="s">
        <v>2103</v>
      </c>
      <c r="C66" s="107" t="s">
        <v>2104</v>
      </c>
      <c r="D66" s="111">
        <v>13000</v>
      </c>
      <c r="E66" s="111">
        <v>13000</v>
      </c>
    </row>
    <row r="67" spans="1:5" ht="25.5" x14ac:dyDescent="0.25">
      <c r="A67" s="110" t="s">
        <v>2105</v>
      </c>
      <c r="B67" s="108" t="s">
        <v>2106</v>
      </c>
      <c r="C67" s="107" t="s">
        <v>2107</v>
      </c>
      <c r="D67" s="111">
        <v>16000</v>
      </c>
      <c r="E67" s="111">
        <v>16000</v>
      </c>
    </row>
    <row r="68" spans="1:5" ht="25.5" x14ac:dyDescent="0.25">
      <c r="A68" s="110" t="s">
        <v>2108</v>
      </c>
      <c r="B68" s="108" t="s">
        <v>2109</v>
      </c>
      <c r="C68" s="107" t="s">
        <v>2110</v>
      </c>
      <c r="D68" s="111">
        <v>45000</v>
      </c>
      <c r="E68" s="111">
        <v>45000</v>
      </c>
    </row>
    <row r="69" spans="1:5" ht="38.25" x14ac:dyDescent="0.25">
      <c r="A69" s="110" t="s">
        <v>2111</v>
      </c>
      <c r="B69" s="108" t="s">
        <v>2112</v>
      </c>
      <c r="C69" s="107" t="s">
        <v>2113</v>
      </c>
      <c r="D69" s="111">
        <v>45000</v>
      </c>
      <c r="E69" s="111">
        <v>45000</v>
      </c>
    </row>
    <row r="70" spans="1:5" ht="38.25" x14ac:dyDescent="0.25">
      <c r="A70" s="110" t="s">
        <v>2114</v>
      </c>
      <c r="B70" s="108" t="s">
        <v>1873</v>
      </c>
      <c r="C70" s="107" t="s">
        <v>2115</v>
      </c>
      <c r="D70" s="111">
        <v>21000</v>
      </c>
      <c r="E70" s="111">
        <v>21000</v>
      </c>
    </row>
    <row r="71" spans="1:5" ht="25.5" x14ac:dyDescent="0.25">
      <c r="A71" s="110" t="s">
        <v>2116</v>
      </c>
      <c r="B71" s="108" t="s">
        <v>1870</v>
      </c>
      <c r="C71" s="107" t="s">
        <v>2117</v>
      </c>
      <c r="D71" s="111">
        <v>65000</v>
      </c>
      <c r="E71" s="111">
        <v>65000</v>
      </c>
    </row>
    <row r="72" spans="1:5" ht="25.5" x14ac:dyDescent="0.25">
      <c r="A72" s="110" t="s">
        <v>2118</v>
      </c>
      <c r="B72" s="108" t="s">
        <v>2119</v>
      </c>
      <c r="C72" s="107" t="s">
        <v>2120</v>
      </c>
      <c r="D72" s="111">
        <v>120000</v>
      </c>
      <c r="E72" s="111">
        <v>120000</v>
      </c>
    </row>
    <row r="73" spans="1:5" ht="25.5" x14ac:dyDescent="0.25">
      <c r="A73" s="110" t="s">
        <v>2121</v>
      </c>
      <c r="B73" s="108" t="s">
        <v>2122</v>
      </c>
      <c r="C73" s="107" t="s">
        <v>2123</v>
      </c>
      <c r="D73" s="111">
        <v>20000</v>
      </c>
      <c r="E73" s="111">
        <v>20000</v>
      </c>
    </row>
    <row r="74" spans="1:5" ht="25.5" x14ac:dyDescent="0.25">
      <c r="A74" s="110" t="s">
        <v>2124</v>
      </c>
      <c r="B74" s="108" t="s">
        <v>2125</v>
      </c>
      <c r="C74" s="107" t="s">
        <v>2126</v>
      </c>
      <c r="D74" s="111">
        <v>20000</v>
      </c>
      <c r="E74" s="111">
        <v>20000</v>
      </c>
    </row>
    <row r="75" spans="1:5" ht="25.5" x14ac:dyDescent="0.25">
      <c r="A75" s="110" t="s">
        <v>2127</v>
      </c>
      <c r="B75" s="108" t="s">
        <v>2128</v>
      </c>
      <c r="C75" s="107" t="s">
        <v>2129</v>
      </c>
      <c r="D75" s="111">
        <v>10000</v>
      </c>
      <c r="E75" s="111">
        <v>10000</v>
      </c>
    </row>
    <row r="76" spans="1:5" x14ac:dyDescent="0.25">
      <c r="A76" s="110" t="s">
        <v>2130</v>
      </c>
      <c r="B76" s="108" t="s">
        <v>2131</v>
      </c>
      <c r="C76" s="107" t="s">
        <v>2132</v>
      </c>
      <c r="D76" s="111">
        <v>30000</v>
      </c>
      <c r="E76" s="111">
        <v>30000</v>
      </c>
    </row>
    <row r="77" spans="1:5" ht="51" x14ac:dyDescent="0.25">
      <c r="A77" s="110" t="s">
        <v>2133</v>
      </c>
      <c r="B77" s="108" t="s">
        <v>1885</v>
      </c>
      <c r="C77" s="107" t="s">
        <v>2134</v>
      </c>
      <c r="D77" s="111">
        <v>75000</v>
      </c>
      <c r="E77" s="111">
        <v>75000</v>
      </c>
    </row>
    <row r="78" spans="1:5" ht="25.5" x14ac:dyDescent="0.25">
      <c r="A78" s="110" t="s">
        <v>2135</v>
      </c>
      <c r="B78" s="108" t="s">
        <v>2136</v>
      </c>
      <c r="C78" s="108" t="s">
        <v>2137</v>
      </c>
      <c r="D78" s="111">
        <v>28000</v>
      </c>
      <c r="E78" s="111">
        <v>28000</v>
      </c>
    </row>
    <row r="79" spans="1:5" ht="25.5" x14ac:dyDescent="0.25">
      <c r="A79" s="110" t="s">
        <v>2138</v>
      </c>
      <c r="B79" s="108" t="s">
        <v>2139</v>
      </c>
      <c r="C79" s="107" t="s">
        <v>2140</v>
      </c>
      <c r="D79" s="111">
        <v>56000</v>
      </c>
      <c r="E79" s="111">
        <v>56000</v>
      </c>
    </row>
    <row r="80" spans="1:5" ht="25.5" x14ac:dyDescent="0.25">
      <c r="A80" s="110" t="s">
        <v>2141</v>
      </c>
      <c r="B80" s="108" t="s">
        <v>2142</v>
      </c>
      <c r="C80" s="108" t="s">
        <v>2143</v>
      </c>
      <c r="D80" s="111">
        <v>40000</v>
      </c>
      <c r="E80" s="111">
        <v>40000</v>
      </c>
    </row>
    <row r="81" spans="1:5" ht="51" x14ac:dyDescent="0.25">
      <c r="A81" s="110" t="s">
        <v>2144</v>
      </c>
      <c r="B81" s="108" t="s">
        <v>2145</v>
      </c>
      <c r="C81" s="108" t="s">
        <v>2146</v>
      </c>
      <c r="D81" s="111">
        <v>16000</v>
      </c>
      <c r="E81" s="111">
        <v>16000</v>
      </c>
    </row>
    <row r="82" spans="1:5" x14ac:dyDescent="0.25">
      <c r="A82" s="110" t="s">
        <v>2147</v>
      </c>
      <c r="B82" s="108" t="s">
        <v>2148</v>
      </c>
      <c r="C82" s="108" t="s">
        <v>2149</v>
      </c>
      <c r="D82" s="111">
        <v>10000</v>
      </c>
      <c r="E82" s="111">
        <v>10000</v>
      </c>
    </row>
    <row r="83" spans="1:5" ht="25.5" x14ac:dyDescent="0.25">
      <c r="A83" s="110" t="s">
        <v>2150</v>
      </c>
      <c r="B83" s="108" t="s">
        <v>2151</v>
      </c>
      <c r="C83" s="108" t="s">
        <v>2152</v>
      </c>
      <c r="D83" s="111">
        <v>10000</v>
      </c>
      <c r="E83" s="111">
        <v>10000</v>
      </c>
    </row>
    <row r="84" spans="1:5" ht="25.5" x14ac:dyDescent="0.25">
      <c r="A84" s="110" t="s">
        <v>2153</v>
      </c>
      <c r="B84" s="108" t="s">
        <v>2154</v>
      </c>
      <c r="C84" s="108" t="s">
        <v>2155</v>
      </c>
      <c r="D84" s="111">
        <v>10000</v>
      </c>
      <c r="E84" s="111">
        <v>10000</v>
      </c>
    </row>
    <row r="85" spans="1:5" x14ac:dyDescent="0.25">
      <c r="A85" s="110" t="s">
        <v>2156</v>
      </c>
      <c r="B85" s="108" t="s">
        <v>2157</v>
      </c>
      <c r="C85" s="108" t="s">
        <v>2158</v>
      </c>
      <c r="D85" s="111">
        <v>29000</v>
      </c>
      <c r="E85" s="111">
        <v>29000</v>
      </c>
    </row>
    <row r="86" spans="1:5" ht="25.5" x14ac:dyDescent="0.25">
      <c r="A86" s="110" t="s">
        <v>2159</v>
      </c>
      <c r="B86" s="108" t="s">
        <v>2160</v>
      </c>
      <c r="C86" s="108" t="s">
        <v>2161</v>
      </c>
      <c r="D86" s="111">
        <v>21000</v>
      </c>
      <c r="E86" s="111">
        <v>21000</v>
      </c>
    </row>
    <row r="87" spans="1:5" x14ac:dyDescent="0.25">
      <c r="A87" s="110" t="s">
        <v>2162</v>
      </c>
      <c r="B87" s="108" t="s">
        <v>2163</v>
      </c>
      <c r="C87" s="108" t="s">
        <v>2164</v>
      </c>
      <c r="D87" s="111">
        <v>90000</v>
      </c>
      <c r="E87" s="111">
        <v>90000</v>
      </c>
    </row>
    <row r="88" spans="1:5" ht="25.5" x14ac:dyDescent="0.25">
      <c r="A88" s="110" t="s">
        <v>2165</v>
      </c>
      <c r="B88" s="108" t="s">
        <v>2166</v>
      </c>
      <c r="C88" s="108" t="s">
        <v>2167</v>
      </c>
      <c r="D88" s="111">
        <v>40000</v>
      </c>
      <c r="E88" s="111">
        <v>40000</v>
      </c>
    </row>
    <row r="89" spans="1:5" ht="25.5" x14ac:dyDescent="0.25">
      <c r="A89" s="110" t="s">
        <v>2168</v>
      </c>
      <c r="B89" s="108" t="s">
        <v>2169</v>
      </c>
      <c r="C89" s="107" t="s">
        <v>2170</v>
      </c>
      <c r="D89" s="111">
        <v>90000</v>
      </c>
      <c r="E89" s="111">
        <v>90000</v>
      </c>
    </row>
    <row r="90" spans="1:5" ht="25.5" x14ac:dyDescent="0.25">
      <c r="A90" s="110" t="s">
        <v>2171</v>
      </c>
      <c r="B90" s="108" t="s">
        <v>2172</v>
      </c>
      <c r="C90" s="107" t="s">
        <v>2173</v>
      </c>
      <c r="D90" s="111">
        <v>23000</v>
      </c>
      <c r="E90" s="111">
        <v>23000</v>
      </c>
    </row>
    <row r="91" spans="1:5" ht="25.5" x14ac:dyDescent="0.25">
      <c r="A91" s="110" t="s">
        <v>2174</v>
      </c>
      <c r="B91" s="108" t="s">
        <v>2175</v>
      </c>
      <c r="C91" s="107" t="s">
        <v>2176</v>
      </c>
      <c r="D91" s="111">
        <v>10000</v>
      </c>
      <c r="E91" s="111">
        <v>10000</v>
      </c>
    </row>
    <row r="92" spans="1:5" ht="25.5" x14ac:dyDescent="0.25">
      <c r="A92" s="110" t="s">
        <v>2177</v>
      </c>
      <c r="B92" s="108" t="s">
        <v>1924</v>
      </c>
      <c r="C92" s="107" t="s">
        <v>2178</v>
      </c>
      <c r="D92" s="111">
        <v>21000</v>
      </c>
      <c r="E92" s="111">
        <v>21000</v>
      </c>
    </row>
    <row r="93" spans="1:5" ht="25.5" x14ac:dyDescent="0.25">
      <c r="A93" s="110" t="s">
        <v>2179</v>
      </c>
      <c r="B93" s="108" t="s">
        <v>2180</v>
      </c>
      <c r="C93" s="107" t="s">
        <v>2181</v>
      </c>
      <c r="D93" s="111">
        <v>27000</v>
      </c>
      <c r="E93" s="111">
        <v>27000</v>
      </c>
    </row>
    <row r="94" spans="1:5" ht="25.5" x14ac:dyDescent="0.25">
      <c r="A94" s="110" t="s">
        <v>2182</v>
      </c>
      <c r="B94" s="108" t="s">
        <v>2183</v>
      </c>
      <c r="C94" s="107" t="s">
        <v>2184</v>
      </c>
      <c r="D94" s="111">
        <v>10000</v>
      </c>
      <c r="E94" s="111">
        <v>10000</v>
      </c>
    </row>
    <row r="95" spans="1:5" x14ac:dyDescent="0.25">
      <c r="A95" s="110" t="s">
        <v>2185</v>
      </c>
      <c r="B95" s="108" t="s">
        <v>1915</v>
      </c>
      <c r="C95" s="108" t="s">
        <v>2186</v>
      </c>
      <c r="D95" s="111">
        <v>12000</v>
      </c>
      <c r="E95" s="111">
        <v>12000</v>
      </c>
    </row>
    <row r="96" spans="1:5" ht="25.5" x14ac:dyDescent="0.25">
      <c r="A96" s="110" t="s">
        <v>2187</v>
      </c>
      <c r="B96" s="108" t="s">
        <v>2188</v>
      </c>
      <c r="C96" s="108" t="s">
        <v>2189</v>
      </c>
      <c r="D96" s="111">
        <v>13000</v>
      </c>
      <c r="E96" s="111">
        <v>13000</v>
      </c>
    </row>
    <row r="97" spans="1:5" ht="38.25" x14ac:dyDescent="0.25">
      <c r="A97" s="110" t="s">
        <v>2190</v>
      </c>
      <c r="B97" s="108" t="s">
        <v>2191</v>
      </c>
      <c r="C97" s="107" t="s">
        <v>2192</v>
      </c>
      <c r="D97" s="111">
        <v>38000</v>
      </c>
      <c r="E97" s="111">
        <v>38000</v>
      </c>
    </row>
    <row r="98" spans="1:5" ht="38.25" x14ac:dyDescent="0.25">
      <c r="A98" s="110" t="s">
        <v>2193</v>
      </c>
      <c r="B98" s="108" t="s">
        <v>1927</v>
      </c>
      <c r="C98" s="107" t="s">
        <v>2194</v>
      </c>
      <c r="D98" s="111">
        <v>60000</v>
      </c>
      <c r="E98" s="111">
        <v>60000</v>
      </c>
    </row>
    <row r="99" spans="1:5" x14ac:dyDescent="0.25">
      <c r="A99" s="110" t="s">
        <v>2195</v>
      </c>
      <c r="B99" s="108" t="s">
        <v>2196</v>
      </c>
      <c r="C99" s="107" t="s">
        <v>2197</v>
      </c>
      <c r="D99" s="111">
        <v>18000</v>
      </c>
      <c r="E99" s="111">
        <v>18000</v>
      </c>
    </row>
    <row r="100" spans="1:5" ht="25.5" x14ac:dyDescent="0.25">
      <c r="A100" s="110" t="s">
        <v>2198</v>
      </c>
      <c r="B100" s="108" t="s">
        <v>2199</v>
      </c>
      <c r="C100" s="107" t="s">
        <v>2200</v>
      </c>
      <c r="D100" s="111">
        <v>10000</v>
      </c>
      <c r="E100" s="111">
        <v>10000</v>
      </c>
    </row>
    <row r="101" spans="1:5" ht="51" x14ac:dyDescent="0.25">
      <c r="A101" s="110" t="s">
        <v>2201</v>
      </c>
      <c r="B101" s="108" t="s">
        <v>1882</v>
      </c>
      <c r="C101" s="107" t="s">
        <v>2202</v>
      </c>
      <c r="D101" s="111">
        <v>24000</v>
      </c>
      <c r="E101" s="111">
        <v>24000</v>
      </c>
    </row>
    <row r="102" spans="1:5" ht="25.5" x14ac:dyDescent="0.25">
      <c r="A102" s="110" t="s">
        <v>2203</v>
      </c>
      <c r="B102" s="108" t="s">
        <v>2204</v>
      </c>
      <c r="C102" s="107" t="s">
        <v>2205</v>
      </c>
      <c r="D102" s="111">
        <v>12000</v>
      </c>
      <c r="E102" s="111">
        <v>12000</v>
      </c>
    </row>
    <row r="103" spans="1:5" x14ac:dyDescent="0.25">
      <c r="A103" s="110" t="s">
        <v>2206</v>
      </c>
      <c r="B103" s="108" t="s">
        <v>2207</v>
      </c>
      <c r="C103" s="107" t="s">
        <v>2208</v>
      </c>
      <c r="D103" s="111">
        <v>105000</v>
      </c>
      <c r="E103" s="111">
        <v>105000</v>
      </c>
    </row>
    <row r="104" spans="1:5" ht="38.25" x14ac:dyDescent="0.25">
      <c r="A104" s="110" t="s">
        <v>2209</v>
      </c>
      <c r="B104" s="108" t="s">
        <v>2210</v>
      </c>
      <c r="C104" s="107" t="s">
        <v>2211</v>
      </c>
      <c r="D104" s="111">
        <v>92000</v>
      </c>
      <c r="E104" s="111">
        <v>92000</v>
      </c>
    </row>
    <row r="105" spans="1:5" ht="25.5" x14ac:dyDescent="0.25">
      <c r="A105" s="110" t="s">
        <v>2212</v>
      </c>
      <c r="B105" s="108" t="s">
        <v>2213</v>
      </c>
      <c r="C105" s="107" t="s">
        <v>2214</v>
      </c>
      <c r="D105" s="111">
        <v>10000</v>
      </c>
      <c r="E105" s="111">
        <v>10000</v>
      </c>
    </row>
    <row r="106" spans="1:5" x14ac:dyDescent="0.25">
      <c r="A106" s="110" t="s">
        <v>2215</v>
      </c>
      <c r="B106" s="108" t="s">
        <v>2216</v>
      </c>
      <c r="C106" s="107" t="s">
        <v>2217</v>
      </c>
      <c r="D106" s="111">
        <v>120000</v>
      </c>
      <c r="E106" s="111">
        <v>120000</v>
      </c>
    </row>
    <row r="107" spans="1:5" ht="25.5" x14ac:dyDescent="0.25">
      <c r="A107" s="110" t="s">
        <v>2218</v>
      </c>
      <c r="B107" s="108" t="s">
        <v>2219</v>
      </c>
      <c r="C107" s="107" t="s">
        <v>2220</v>
      </c>
      <c r="D107" s="111">
        <v>20000</v>
      </c>
      <c r="E107" s="111">
        <v>20000</v>
      </c>
    </row>
    <row r="108" spans="1:5" ht="38.25" x14ac:dyDescent="0.25">
      <c r="A108" s="110" t="s">
        <v>2221</v>
      </c>
      <c r="B108" s="108" t="s">
        <v>1795</v>
      </c>
      <c r="C108" s="107" t="s">
        <v>2222</v>
      </c>
      <c r="D108" s="111">
        <v>180000</v>
      </c>
      <c r="E108" s="111">
        <v>180000</v>
      </c>
    </row>
    <row r="109" spans="1:5" ht="25.5" x14ac:dyDescent="0.25">
      <c r="A109" s="110" t="s">
        <v>2223</v>
      </c>
      <c r="B109" s="108" t="s">
        <v>2224</v>
      </c>
      <c r="C109" s="107" t="s">
        <v>2225</v>
      </c>
      <c r="D109" s="111">
        <v>70000</v>
      </c>
      <c r="E109" s="111">
        <v>70000</v>
      </c>
    </row>
    <row r="110" spans="1:5" ht="25.5" x14ac:dyDescent="0.25">
      <c r="A110" s="110" t="s">
        <v>2226</v>
      </c>
      <c r="B110" s="108" t="s">
        <v>1951</v>
      </c>
      <c r="C110" s="107" t="s">
        <v>2227</v>
      </c>
      <c r="D110" s="111">
        <v>20000</v>
      </c>
      <c r="E110" s="111">
        <v>20000</v>
      </c>
    </row>
    <row r="111" spans="1:5" ht="38.25" x14ac:dyDescent="0.25">
      <c r="A111" s="110" t="s">
        <v>2228</v>
      </c>
      <c r="B111" s="108" t="s">
        <v>2229</v>
      </c>
      <c r="C111" s="107" t="s">
        <v>2230</v>
      </c>
      <c r="D111" s="111">
        <v>130000</v>
      </c>
      <c r="E111" s="111">
        <v>130000</v>
      </c>
    </row>
    <row r="112" spans="1:5" ht="25.5" x14ac:dyDescent="0.25">
      <c r="A112" s="110" t="s">
        <v>2231</v>
      </c>
      <c r="B112" s="108" t="s">
        <v>1798</v>
      </c>
      <c r="C112" s="107" t="s">
        <v>2232</v>
      </c>
      <c r="D112" s="111">
        <v>27000</v>
      </c>
      <c r="E112" s="111">
        <v>27000</v>
      </c>
    </row>
    <row r="113" spans="1:5" ht="25.5" x14ac:dyDescent="0.25">
      <c r="A113" s="110" t="s">
        <v>2233</v>
      </c>
      <c r="B113" s="108" t="s">
        <v>2234</v>
      </c>
      <c r="C113" s="107" t="s">
        <v>2235</v>
      </c>
      <c r="D113" s="111">
        <v>20000</v>
      </c>
      <c r="E113" s="111">
        <v>20000</v>
      </c>
    </row>
    <row r="114" spans="1:5" x14ac:dyDescent="0.25">
      <c r="A114" s="110" t="s">
        <v>2236</v>
      </c>
      <c r="B114" s="108" t="s">
        <v>1825</v>
      </c>
      <c r="C114" s="107" t="s">
        <v>2237</v>
      </c>
      <c r="D114" s="111">
        <v>112000</v>
      </c>
      <c r="E114" s="111">
        <v>112000</v>
      </c>
    </row>
    <row r="115" spans="1:5" ht="25.5" x14ac:dyDescent="0.25">
      <c r="A115" s="110" t="s">
        <v>2238</v>
      </c>
      <c r="B115" s="108" t="s">
        <v>1963</v>
      </c>
      <c r="C115" s="107" t="s">
        <v>2239</v>
      </c>
      <c r="D115" s="111">
        <v>50000</v>
      </c>
      <c r="E115" s="111">
        <v>50000</v>
      </c>
    </row>
    <row r="116" spans="1:5" ht="25.5" x14ac:dyDescent="0.25">
      <c r="A116" s="110" t="s">
        <v>2240</v>
      </c>
      <c r="B116" s="108" t="s">
        <v>1977</v>
      </c>
      <c r="C116" s="107" t="s">
        <v>2241</v>
      </c>
      <c r="D116" s="111">
        <v>20000</v>
      </c>
      <c r="E116" s="111">
        <v>20000</v>
      </c>
    </row>
    <row r="117" spans="1:5" ht="25.5" x14ac:dyDescent="0.25">
      <c r="A117" s="110" t="s">
        <v>2242</v>
      </c>
      <c r="B117" s="108" t="s">
        <v>2243</v>
      </c>
      <c r="C117" s="107" t="s">
        <v>2244</v>
      </c>
      <c r="D117" s="111">
        <v>30000</v>
      </c>
      <c r="E117" s="111">
        <v>30000</v>
      </c>
    </row>
    <row r="118" spans="1:5" ht="25.5" x14ac:dyDescent="0.25">
      <c r="A118" s="110" t="s">
        <v>2245</v>
      </c>
      <c r="B118" s="108" t="s">
        <v>2246</v>
      </c>
      <c r="C118" s="107" t="s">
        <v>2247</v>
      </c>
      <c r="D118" s="111">
        <v>31000</v>
      </c>
      <c r="E118" s="111">
        <v>31000</v>
      </c>
    </row>
    <row r="119" spans="1:5" ht="25.5" x14ac:dyDescent="0.25">
      <c r="A119" s="110" t="s">
        <v>2248</v>
      </c>
      <c r="B119" s="108" t="s">
        <v>1988</v>
      </c>
      <c r="C119" s="107" t="s">
        <v>2249</v>
      </c>
      <c r="D119" s="111">
        <v>168000</v>
      </c>
      <c r="E119" s="111">
        <v>168000</v>
      </c>
    </row>
    <row r="120" spans="1:5" ht="38.25" x14ac:dyDescent="0.25">
      <c r="A120" s="110" t="s">
        <v>2250</v>
      </c>
      <c r="B120" s="108" t="s">
        <v>2251</v>
      </c>
      <c r="C120" s="107" t="s">
        <v>2252</v>
      </c>
      <c r="D120" s="111">
        <v>35000</v>
      </c>
      <c r="E120" s="111">
        <v>35000</v>
      </c>
    </row>
    <row r="121" spans="1:5" ht="25.5" x14ac:dyDescent="0.25">
      <c r="A121" s="110" t="s">
        <v>2253</v>
      </c>
      <c r="B121" s="108" t="s">
        <v>1834</v>
      </c>
      <c r="C121" s="107" t="s">
        <v>2254</v>
      </c>
      <c r="D121" s="111">
        <v>72000</v>
      </c>
      <c r="E121" s="111">
        <v>72000</v>
      </c>
    </row>
    <row r="122" spans="1:5" ht="38.25" x14ac:dyDescent="0.25">
      <c r="A122" s="110" t="s">
        <v>2255</v>
      </c>
      <c r="B122" s="108" t="s">
        <v>1804</v>
      </c>
      <c r="C122" s="107" t="s">
        <v>2256</v>
      </c>
      <c r="D122" s="111">
        <v>114000</v>
      </c>
      <c r="E122" s="111">
        <v>114000</v>
      </c>
    </row>
    <row r="123" spans="1:5" ht="25.5" x14ac:dyDescent="0.25">
      <c r="A123" s="110" t="s">
        <v>2257</v>
      </c>
      <c r="B123" s="108" t="s">
        <v>2000</v>
      </c>
      <c r="C123" s="107" t="s">
        <v>2258</v>
      </c>
      <c r="D123" s="111">
        <v>40000</v>
      </c>
      <c r="E123" s="111">
        <v>40000</v>
      </c>
    </row>
    <row r="124" spans="1:5" ht="25.5" x14ac:dyDescent="0.25">
      <c r="A124" s="110" t="s">
        <v>2259</v>
      </c>
      <c r="B124" s="108" t="s">
        <v>1813</v>
      </c>
      <c r="C124" s="107" t="s">
        <v>2260</v>
      </c>
      <c r="D124" s="111">
        <v>70000</v>
      </c>
      <c r="E124" s="111">
        <v>70000</v>
      </c>
    </row>
    <row r="125" spans="1:5" ht="25.5" x14ac:dyDescent="0.25">
      <c r="A125" s="110" t="s">
        <v>2261</v>
      </c>
      <c r="B125" s="108" t="s">
        <v>2262</v>
      </c>
      <c r="C125" s="107" t="s">
        <v>2263</v>
      </c>
      <c r="D125" s="111">
        <v>21000</v>
      </c>
      <c r="E125" s="111">
        <v>21000</v>
      </c>
    </row>
    <row r="126" spans="1:5" ht="25.5" x14ac:dyDescent="0.25">
      <c r="A126" s="110" t="s">
        <v>2264</v>
      </c>
      <c r="B126" s="108" t="s">
        <v>2026</v>
      </c>
      <c r="C126" s="107" t="s">
        <v>2265</v>
      </c>
      <c r="D126" s="111">
        <v>20000</v>
      </c>
      <c r="E126" s="111">
        <v>20000</v>
      </c>
    </row>
    <row r="127" spans="1:5" ht="25.5" x14ac:dyDescent="0.25">
      <c r="A127" s="110" t="s">
        <v>2266</v>
      </c>
      <c r="B127" s="108" t="s">
        <v>2017</v>
      </c>
      <c r="C127" s="107" t="s">
        <v>2267</v>
      </c>
      <c r="D127" s="111">
        <v>120000</v>
      </c>
      <c r="E127" s="111">
        <v>120000</v>
      </c>
    </row>
    <row r="128" spans="1:5" ht="38.25" x14ac:dyDescent="0.25">
      <c r="A128" s="110" t="s">
        <v>2268</v>
      </c>
      <c r="B128" s="108" t="s">
        <v>2023</v>
      </c>
      <c r="C128" s="107" t="s">
        <v>2269</v>
      </c>
      <c r="D128" s="111">
        <v>30000</v>
      </c>
      <c r="E128" s="111">
        <v>30000</v>
      </c>
    </row>
    <row r="129" spans="1:5" ht="25.5" x14ac:dyDescent="0.25">
      <c r="A129" s="110" t="s">
        <v>2270</v>
      </c>
      <c r="B129" s="108" t="s">
        <v>32</v>
      </c>
      <c r="C129" s="107" t="s">
        <v>2271</v>
      </c>
      <c r="D129" s="111">
        <v>179000</v>
      </c>
      <c r="E129" s="111">
        <v>179000</v>
      </c>
    </row>
    <row r="130" spans="1:5" x14ac:dyDescent="0.25">
      <c r="A130" s="110" t="s">
        <v>2272</v>
      </c>
      <c r="B130" s="108" t="s">
        <v>2020</v>
      </c>
      <c r="C130" s="107" t="s">
        <v>2273</v>
      </c>
      <c r="D130" s="111">
        <v>81000</v>
      </c>
      <c r="E130" s="111">
        <v>81000</v>
      </c>
    </row>
    <row r="131" spans="1:5" ht="25.5" x14ac:dyDescent="0.25">
      <c r="A131" s="110" t="s">
        <v>2274</v>
      </c>
      <c r="B131" s="108" t="s">
        <v>1840</v>
      </c>
      <c r="C131" s="107" t="s">
        <v>2275</v>
      </c>
      <c r="D131" s="111">
        <v>60000</v>
      </c>
      <c r="E131" s="111">
        <v>60000</v>
      </c>
    </row>
    <row r="132" spans="1:5" ht="25.5" x14ac:dyDescent="0.25">
      <c r="A132" s="110" t="s">
        <v>2276</v>
      </c>
      <c r="B132" s="108" t="s">
        <v>2277</v>
      </c>
      <c r="C132" s="107" t="s">
        <v>2278</v>
      </c>
      <c r="D132" s="111">
        <v>20000</v>
      </c>
      <c r="E132" s="111">
        <v>20000</v>
      </c>
    </row>
    <row r="133" spans="1:5" ht="25.5" x14ac:dyDescent="0.25">
      <c r="A133" s="110" t="s">
        <v>2279</v>
      </c>
      <c r="B133" s="108" t="s">
        <v>2280</v>
      </c>
      <c r="C133" s="107" t="s">
        <v>2281</v>
      </c>
      <c r="D133" s="111">
        <v>30000</v>
      </c>
      <c r="E133" s="111">
        <v>30000</v>
      </c>
    </row>
    <row r="134" spans="1:5" ht="38.25" x14ac:dyDescent="0.25">
      <c r="A134" s="110" t="s">
        <v>2282</v>
      </c>
      <c r="B134" s="108" t="s">
        <v>2029</v>
      </c>
      <c r="C134" s="107" t="s">
        <v>2283</v>
      </c>
      <c r="D134" s="111">
        <v>40000</v>
      </c>
      <c r="E134" s="111">
        <v>40000</v>
      </c>
    </row>
    <row r="135" spans="1:5" x14ac:dyDescent="0.25">
      <c r="A135" s="110" t="s">
        <v>2284</v>
      </c>
      <c r="B135" s="108" t="s">
        <v>2032</v>
      </c>
      <c r="C135" s="107" t="s">
        <v>2285</v>
      </c>
      <c r="D135" s="111">
        <v>20000</v>
      </c>
      <c r="E135" s="111">
        <v>20000</v>
      </c>
    </row>
    <row r="136" spans="1:5" ht="25.5" x14ac:dyDescent="0.25">
      <c r="A136" s="110" t="s">
        <v>2286</v>
      </c>
      <c r="B136" s="108" t="s">
        <v>1837</v>
      </c>
      <c r="C136" s="107" t="s">
        <v>2287</v>
      </c>
      <c r="D136" s="111">
        <v>60000</v>
      </c>
      <c r="E136" s="111">
        <v>60000</v>
      </c>
    </row>
    <row r="137" spans="1:5" ht="25.5" x14ac:dyDescent="0.25">
      <c r="A137" s="110" t="s">
        <v>2288</v>
      </c>
      <c r="B137" s="108" t="s">
        <v>1843</v>
      </c>
      <c r="C137" s="107" t="s">
        <v>2289</v>
      </c>
      <c r="D137" s="111">
        <v>154000</v>
      </c>
      <c r="E137" s="111">
        <v>154000</v>
      </c>
    </row>
    <row r="138" spans="1:5" ht="25.5" x14ac:dyDescent="0.25">
      <c r="A138" s="110" t="s">
        <v>2290</v>
      </c>
      <c r="B138" s="108" t="s">
        <v>1810</v>
      </c>
      <c r="C138" s="107" t="s">
        <v>2291</v>
      </c>
      <c r="D138" s="111">
        <v>180000</v>
      </c>
      <c r="E138" s="111">
        <v>180000</v>
      </c>
    </row>
    <row r="139" spans="1:5" ht="25.5" x14ac:dyDescent="0.25">
      <c r="A139" s="110" t="s">
        <v>2292</v>
      </c>
      <c r="B139" s="108" t="s">
        <v>2041</v>
      </c>
      <c r="C139" s="107" t="s">
        <v>2293</v>
      </c>
      <c r="D139" s="111">
        <v>120000</v>
      </c>
      <c r="E139" s="111">
        <v>120000</v>
      </c>
    </row>
    <row r="140" spans="1:5" ht="25.5" x14ac:dyDescent="0.25">
      <c r="A140" s="110" t="s">
        <v>2294</v>
      </c>
      <c r="B140" s="108" t="s">
        <v>1846</v>
      </c>
      <c r="C140" s="107" t="s">
        <v>2295</v>
      </c>
      <c r="D140" s="111">
        <v>70000</v>
      </c>
      <c r="E140" s="111">
        <v>70000</v>
      </c>
    </row>
    <row r="141" spans="1:5" ht="38.25" x14ac:dyDescent="0.25">
      <c r="A141" s="110" t="s">
        <v>2296</v>
      </c>
      <c r="B141" s="108" t="s">
        <v>2297</v>
      </c>
      <c r="C141" s="107" t="s">
        <v>2298</v>
      </c>
      <c r="D141" s="111">
        <v>100000</v>
      </c>
      <c r="E141" s="111">
        <v>100000</v>
      </c>
    </row>
    <row r="142" spans="1:5" ht="25.5" x14ac:dyDescent="0.25">
      <c r="A142" s="110" t="s">
        <v>2299</v>
      </c>
      <c r="B142" s="108" t="s">
        <v>1849</v>
      </c>
      <c r="C142" s="107" t="s">
        <v>2300</v>
      </c>
      <c r="D142" s="111">
        <v>70000</v>
      </c>
      <c r="E142" s="111">
        <v>70000</v>
      </c>
    </row>
    <row r="143" spans="1:5" ht="25.5" x14ac:dyDescent="0.25">
      <c r="A143" s="110" t="s">
        <v>2301</v>
      </c>
      <c r="B143" s="108" t="s">
        <v>2058</v>
      </c>
      <c r="C143" s="107" t="s">
        <v>2302</v>
      </c>
      <c r="D143" s="111">
        <v>20000</v>
      </c>
      <c r="E143" s="111">
        <v>20000</v>
      </c>
    </row>
    <row r="144" spans="1:5" ht="38.25" x14ac:dyDescent="0.25">
      <c r="A144" s="110" t="s">
        <v>2303</v>
      </c>
      <c r="B144" s="108" t="s">
        <v>2061</v>
      </c>
      <c r="C144" s="107" t="s">
        <v>2304</v>
      </c>
      <c r="D144" s="111">
        <v>20000</v>
      </c>
      <c r="E144" s="111">
        <v>20000</v>
      </c>
    </row>
    <row r="145" spans="1:5" ht="25.5" x14ac:dyDescent="0.25">
      <c r="A145" s="110" t="s">
        <v>2305</v>
      </c>
      <c r="B145" s="108" t="s">
        <v>2306</v>
      </c>
      <c r="C145" s="107" t="s">
        <v>2307</v>
      </c>
      <c r="D145" s="111">
        <v>20000</v>
      </c>
      <c r="E145" s="111">
        <v>20000</v>
      </c>
    </row>
    <row r="146" spans="1:5" x14ac:dyDescent="0.25">
      <c r="A146" s="110" t="s">
        <v>2308</v>
      </c>
      <c r="B146" s="108" t="s">
        <v>1858</v>
      </c>
      <c r="C146" s="107" t="s">
        <v>2309</v>
      </c>
      <c r="D146" s="111">
        <v>60000</v>
      </c>
      <c r="E146" s="111">
        <v>60000</v>
      </c>
    </row>
    <row r="147" spans="1:5" ht="25.5" x14ac:dyDescent="0.25">
      <c r="A147" s="110" t="s">
        <v>2310</v>
      </c>
      <c r="B147" s="108" t="s">
        <v>1954</v>
      </c>
      <c r="C147" s="107" t="s">
        <v>2311</v>
      </c>
      <c r="D147" s="111">
        <v>60000</v>
      </c>
      <c r="E147" s="111">
        <v>60000</v>
      </c>
    </row>
    <row r="148" spans="1:5" ht="38.25" x14ac:dyDescent="0.25">
      <c r="A148" s="110" t="s">
        <v>2312</v>
      </c>
      <c r="B148" s="108" t="s">
        <v>2055</v>
      </c>
      <c r="C148" s="107" t="s">
        <v>2313</v>
      </c>
      <c r="D148" s="111">
        <v>60000</v>
      </c>
      <c r="E148" s="111">
        <v>60000</v>
      </c>
    </row>
    <row r="149" spans="1:5" ht="25.5" x14ac:dyDescent="0.25">
      <c r="A149" s="110" t="s">
        <v>2314</v>
      </c>
      <c r="B149" s="108" t="s">
        <v>2064</v>
      </c>
      <c r="C149" s="107" t="s">
        <v>2315</v>
      </c>
      <c r="D149" s="111">
        <v>101000</v>
      </c>
      <c r="E149" s="111">
        <v>101000</v>
      </c>
    </row>
    <row r="150" spans="1:5" ht="25.5" x14ac:dyDescent="0.25">
      <c r="A150" s="110" t="s">
        <v>2316</v>
      </c>
      <c r="B150" s="108" t="s">
        <v>1852</v>
      </c>
      <c r="C150" s="107" t="s">
        <v>2317</v>
      </c>
      <c r="D150" s="111">
        <v>210000</v>
      </c>
      <c r="E150" s="111">
        <v>210000</v>
      </c>
    </row>
    <row r="151" spans="1:5" ht="25.5" x14ac:dyDescent="0.25">
      <c r="A151" s="110" t="s">
        <v>2318</v>
      </c>
      <c r="B151" s="108" t="s">
        <v>2319</v>
      </c>
      <c r="C151" s="107" t="s">
        <v>2320</v>
      </c>
      <c r="D151" s="111">
        <v>20000</v>
      </c>
      <c r="E151" s="111">
        <v>20000</v>
      </c>
    </row>
    <row r="152" spans="1:5" ht="51" x14ac:dyDescent="0.25">
      <c r="A152" s="110" t="s">
        <v>2321</v>
      </c>
      <c r="B152" s="108" t="s">
        <v>1864</v>
      </c>
      <c r="C152" s="107" t="s">
        <v>2322</v>
      </c>
      <c r="D152" s="111">
        <v>102000</v>
      </c>
      <c r="E152" s="111">
        <v>102000</v>
      </c>
    </row>
    <row r="153" spans="1:5" x14ac:dyDescent="0.25">
      <c r="A153" s="110" t="s">
        <v>2323</v>
      </c>
      <c r="B153" s="108" t="s">
        <v>2324</v>
      </c>
      <c r="C153" s="107" t="s">
        <v>2325</v>
      </c>
      <c r="D153" s="111">
        <v>58000</v>
      </c>
      <c r="E153" s="111">
        <v>58000</v>
      </c>
    </row>
    <row r="154" spans="1:5" ht="25.5" x14ac:dyDescent="0.25">
      <c r="A154" s="110" t="s">
        <v>2326</v>
      </c>
      <c r="B154" s="108" t="s">
        <v>1879</v>
      </c>
      <c r="C154" s="107" t="s">
        <v>2327</v>
      </c>
      <c r="D154" s="111">
        <v>90000</v>
      </c>
      <c r="E154" s="111">
        <v>90000</v>
      </c>
    </row>
    <row r="155" spans="1:5" ht="25.5" x14ac:dyDescent="0.25">
      <c r="A155" s="110" t="s">
        <v>2328</v>
      </c>
      <c r="B155" s="108" t="s">
        <v>2098</v>
      </c>
      <c r="C155" s="107" t="s">
        <v>2329</v>
      </c>
      <c r="D155" s="111">
        <v>69000</v>
      </c>
      <c r="E155" s="111">
        <v>69000</v>
      </c>
    </row>
    <row r="156" spans="1:5" x14ac:dyDescent="0.25">
      <c r="A156" s="110" t="s">
        <v>2330</v>
      </c>
      <c r="B156" s="108" t="s">
        <v>2331</v>
      </c>
      <c r="C156" s="107" t="s">
        <v>2332</v>
      </c>
      <c r="D156" s="111">
        <v>119000</v>
      </c>
      <c r="E156" s="111">
        <v>119000</v>
      </c>
    </row>
    <row r="157" spans="1:5" x14ac:dyDescent="0.25">
      <c r="A157" s="110" t="s">
        <v>2333</v>
      </c>
      <c r="B157" s="108" t="s">
        <v>1855</v>
      </c>
      <c r="C157" s="107" t="s">
        <v>2334</v>
      </c>
      <c r="D157" s="111">
        <v>20000</v>
      </c>
      <c r="E157" s="111">
        <v>20000</v>
      </c>
    </row>
    <row r="158" spans="1:5" ht="25.5" x14ac:dyDescent="0.25">
      <c r="A158" s="110" t="s">
        <v>2335</v>
      </c>
      <c r="B158" s="108" t="s">
        <v>2103</v>
      </c>
      <c r="C158" s="107" t="s">
        <v>2336</v>
      </c>
      <c r="D158" s="111">
        <v>39000</v>
      </c>
      <c r="E158" s="111">
        <v>39000</v>
      </c>
    </row>
    <row r="159" spans="1:5" ht="25.5" x14ac:dyDescent="0.25">
      <c r="A159" s="110" t="s">
        <v>2337</v>
      </c>
      <c r="B159" s="108" t="s">
        <v>2106</v>
      </c>
      <c r="C159" s="107" t="s">
        <v>2338</v>
      </c>
      <c r="D159" s="111">
        <v>20000</v>
      </c>
      <c r="E159" s="111">
        <v>20000</v>
      </c>
    </row>
    <row r="160" spans="1:5" ht="38.25" x14ac:dyDescent="0.25">
      <c r="A160" s="110" t="s">
        <v>2339</v>
      </c>
      <c r="B160" s="108" t="s">
        <v>1873</v>
      </c>
      <c r="C160" s="107" t="s">
        <v>2340</v>
      </c>
      <c r="D160" s="111">
        <v>65000</v>
      </c>
      <c r="E160" s="111">
        <v>65000</v>
      </c>
    </row>
    <row r="161" spans="1:5" ht="25.5" x14ac:dyDescent="0.25">
      <c r="A161" s="110" t="s">
        <v>2341</v>
      </c>
      <c r="B161" s="108" t="s">
        <v>1870</v>
      </c>
      <c r="C161" s="107" t="s">
        <v>2342</v>
      </c>
      <c r="D161" s="111">
        <v>42000</v>
      </c>
      <c r="E161" s="111">
        <v>42000</v>
      </c>
    </row>
    <row r="162" spans="1:5" ht="25.5" x14ac:dyDescent="0.25">
      <c r="A162" s="110" t="s">
        <v>2343</v>
      </c>
      <c r="B162" s="108" t="s">
        <v>2109</v>
      </c>
      <c r="C162" s="107" t="s">
        <v>2344</v>
      </c>
      <c r="D162" s="111">
        <v>162000</v>
      </c>
      <c r="E162" s="111">
        <v>162000</v>
      </c>
    </row>
    <row r="163" spans="1:5" ht="25.5" x14ac:dyDescent="0.25">
      <c r="A163" s="110" t="s">
        <v>2345</v>
      </c>
      <c r="B163" s="108" t="s">
        <v>2119</v>
      </c>
      <c r="C163" s="107" t="s">
        <v>2346</v>
      </c>
      <c r="D163" s="111">
        <v>147000</v>
      </c>
      <c r="E163" s="111">
        <v>147000</v>
      </c>
    </row>
    <row r="164" spans="1:5" ht="25.5" x14ac:dyDescent="0.25">
      <c r="A164" s="110" t="s">
        <v>2347</v>
      </c>
      <c r="B164" s="108" t="s">
        <v>2122</v>
      </c>
      <c r="C164" s="107" t="s">
        <v>2348</v>
      </c>
      <c r="D164" s="111">
        <v>68000</v>
      </c>
      <c r="E164" s="111">
        <v>68000</v>
      </c>
    </row>
    <row r="165" spans="1:5" ht="51" x14ac:dyDescent="0.25">
      <c r="A165" s="110" t="s">
        <v>2349</v>
      </c>
      <c r="B165" s="108" t="s">
        <v>1882</v>
      </c>
      <c r="C165" s="107" t="s">
        <v>2350</v>
      </c>
      <c r="D165" s="111">
        <v>210000</v>
      </c>
      <c r="E165" s="111">
        <v>210000</v>
      </c>
    </row>
    <row r="166" spans="1:5" ht="38.25" x14ac:dyDescent="0.25">
      <c r="A166" s="110" t="s">
        <v>2351</v>
      </c>
      <c r="B166" s="108" t="s">
        <v>2352</v>
      </c>
      <c r="C166" s="107" t="s">
        <v>2353</v>
      </c>
      <c r="D166" s="111">
        <v>20000</v>
      </c>
      <c r="E166" s="111">
        <v>20000</v>
      </c>
    </row>
    <row r="167" spans="1:5" ht="38.25" x14ac:dyDescent="0.25">
      <c r="A167" s="110" t="s">
        <v>2354</v>
      </c>
      <c r="B167" s="108" t="s">
        <v>2131</v>
      </c>
      <c r="C167" s="107" t="s">
        <v>2355</v>
      </c>
      <c r="D167" s="111">
        <v>138000</v>
      </c>
      <c r="E167" s="111">
        <v>138000</v>
      </c>
    </row>
    <row r="168" spans="1:5" ht="38.25" x14ac:dyDescent="0.25">
      <c r="A168" s="110" t="s">
        <v>2356</v>
      </c>
      <c r="B168" s="108" t="s">
        <v>1885</v>
      </c>
      <c r="C168" s="107" t="s">
        <v>2357</v>
      </c>
      <c r="D168" s="111">
        <v>210000</v>
      </c>
      <c r="E168" s="111">
        <v>210000</v>
      </c>
    </row>
    <row r="169" spans="1:5" ht="25.5" x14ac:dyDescent="0.25">
      <c r="A169" s="110" t="s">
        <v>2358</v>
      </c>
      <c r="B169" s="108" t="s">
        <v>2136</v>
      </c>
      <c r="C169" s="107" t="s">
        <v>2359</v>
      </c>
      <c r="D169" s="111">
        <v>23000</v>
      </c>
      <c r="E169" s="111">
        <v>23000</v>
      </c>
    </row>
    <row r="170" spans="1:5" ht="51" x14ac:dyDescent="0.25">
      <c r="A170" s="110" t="s">
        <v>2360</v>
      </c>
      <c r="B170" s="108" t="s">
        <v>2145</v>
      </c>
      <c r="C170" s="107" t="s">
        <v>2361</v>
      </c>
      <c r="D170" s="111">
        <v>29000</v>
      </c>
      <c r="E170" s="111">
        <v>29000</v>
      </c>
    </row>
    <row r="171" spans="1:5" ht="38.25" x14ac:dyDescent="0.25">
      <c r="A171" s="110" t="s">
        <v>2362</v>
      </c>
      <c r="B171" s="108" t="s">
        <v>2363</v>
      </c>
      <c r="C171" s="107" t="s">
        <v>2364</v>
      </c>
      <c r="D171" s="111">
        <v>216000</v>
      </c>
      <c r="E171" s="111">
        <v>216000</v>
      </c>
    </row>
    <row r="172" spans="1:5" ht="38.25" x14ac:dyDescent="0.25">
      <c r="A172" s="110" t="s">
        <v>2365</v>
      </c>
      <c r="B172" s="108" t="s">
        <v>2366</v>
      </c>
      <c r="C172" s="107" t="s">
        <v>2367</v>
      </c>
      <c r="D172" s="111">
        <v>25000</v>
      </c>
      <c r="E172" s="111">
        <v>25000</v>
      </c>
    </row>
    <row r="173" spans="1:5" x14ac:dyDescent="0.25">
      <c r="A173" s="110" t="s">
        <v>2368</v>
      </c>
      <c r="B173" s="108" t="s">
        <v>2148</v>
      </c>
      <c r="C173" s="107" t="s">
        <v>2369</v>
      </c>
      <c r="D173" s="111">
        <v>45000</v>
      </c>
      <c r="E173" s="111">
        <v>45000</v>
      </c>
    </row>
    <row r="174" spans="1:5" ht="25.5" x14ac:dyDescent="0.25">
      <c r="A174" s="110" t="s">
        <v>2370</v>
      </c>
      <c r="B174" s="108" t="s">
        <v>2154</v>
      </c>
      <c r="C174" s="107" t="s">
        <v>2371</v>
      </c>
      <c r="D174" s="111">
        <v>27000</v>
      </c>
      <c r="E174" s="111">
        <v>27000</v>
      </c>
    </row>
    <row r="175" spans="1:5" x14ac:dyDescent="0.25">
      <c r="A175" s="110" t="s">
        <v>2372</v>
      </c>
      <c r="B175" s="108" t="s">
        <v>2373</v>
      </c>
      <c r="C175" s="107" t="s">
        <v>2374</v>
      </c>
      <c r="D175" s="111">
        <v>37000</v>
      </c>
      <c r="E175" s="111">
        <v>37000</v>
      </c>
    </row>
    <row r="176" spans="1:5" ht="25.5" x14ac:dyDescent="0.25">
      <c r="A176" s="110" t="s">
        <v>2375</v>
      </c>
      <c r="B176" s="108" t="s">
        <v>2160</v>
      </c>
      <c r="C176" s="107" t="s">
        <v>2376</v>
      </c>
      <c r="D176" s="111">
        <v>56000</v>
      </c>
      <c r="E176" s="111">
        <v>56000</v>
      </c>
    </row>
    <row r="177" spans="1:5" ht="38.25" x14ac:dyDescent="0.25">
      <c r="A177" s="110" t="s">
        <v>2377</v>
      </c>
      <c r="B177" s="108" t="s">
        <v>2378</v>
      </c>
      <c r="C177" s="107" t="s">
        <v>2379</v>
      </c>
      <c r="D177" s="111">
        <v>100000</v>
      </c>
      <c r="E177" s="111">
        <v>100000</v>
      </c>
    </row>
    <row r="178" spans="1:5" ht="38.25" x14ac:dyDescent="0.25">
      <c r="A178" s="110" t="s">
        <v>2380</v>
      </c>
      <c r="B178" s="108" t="s">
        <v>1900</v>
      </c>
      <c r="C178" s="107" t="s">
        <v>2381</v>
      </c>
      <c r="D178" s="111">
        <v>210000</v>
      </c>
      <c r="E178" s="111">
        <v>210000</v>
      </c>
    </row>
    <row r="179" spans="1:5" ht="25.5" x14ac:dyDescent="0.25">
      <c r="A179" s="110" t="s">
        <v>2382</v>
      </c>
      <c r="B179" s="108" t="s">
        <v>2383</v>
      </c>
      <c r="C179" s="107" t="s">
        <v>2384</v>
      </c>
      <c r="D179" s="111">
        <v>22000</v>
      </c>
      <c r="E179" s="111">
        <v>22000</v>
      </c>
    </row>
    <row r="180" spans="1:5" ht="25.5" x14ac:dyDescent="0.25">
      <c r="A180" s="110" t="s">
        <v>2385</v>
      </c>
      <c r="B180" s="108" t="s">
        <v>1903</v>
      </c>
      <c r="C180" s="107" t="s">
        <v>2386</v>
      </c>
      <c r="D180" s="111">
        <v>60000</v>
      </c>
      <c r="E180" s="111">
        <v>60000</v>
      </c>
    </row>
    <row r="181" spans="1:5" ht="25.5" x14ac:dyDescent="0.25">
      <c r="A181" s="110" t="s">
        <v>2387</v>
      </c>
      <c r="B181" s="108" t="s">
        <v>2166</v>
      </c>
      <c r="C181" s="107" t="s">
        <v>2388</v>
      </c>
      <c r="D181" s="111">
        <v>27000</v>
      </c>
      <c r="E181" s="111">
        <v>27000</v>
      </c>
    </row>
    <row r="182" spans="1:5" ht="25.5" x14ac:dyDescent="0.25">
      <c r="A182" s="110" t="s">
        <v>2389</v>
      </c>
      <c r="B182" s="108" t="s">
        <v>2169</v>
      </c>
      <c r="C182" s="107" t="s">
        <v>2390</v>
      </c>
      <c r="D182" s="111">
        <v>40000</v>
      </c>
      <c r="E182" s="111">
        <v>40000</v>
      </c>
    </row>
    <row r="183" spans="1:5" ht="25.5" x14ac:dyDescent="0.25">
      <c r="A183" s="110" t="s">
        <v>2391</v>
      </c>
      <c r="B183" s="108" t="s">
        <v>1909</v>
      </c>
      <c r="C183" s="107" t="s">
        <v>2392</v>
      </c>
      <c r="D183" s="111">
        <v>69000</v>
      </c>
      <c r="E183" s="111">
        <v>69000</v>
      </c>
    </row>
    <row r="184" spans="1:5" x14ac:dyDescent="0.25">
      <c r="A184" s="110" t="s">
        <v>2393</v>
      </c>
      <c r="B184" s="108" t="s">
        <v>2172</v>
      </c>
      <c r="C184" s="107" t="s">
        <v>2394</v>
      </c>
      <c r="D184" s="111">
        <v>100000</v>
      </c>
      <c r="E184" s="111">
        <v>100000</v>
      </c>
    </row>
    <row r="185" spans="1:5" ht="25.5" x14ac:dyDescent="0.25">
      <c r="A185" s="110" t="s">
        <v>2395</v>
      </c>
      <c r="B185" s="108" t="s">
        <v>2175</v>
      </c>
      <c r="C185" s="107" t="s">
        <v>2396</v>
      </c>
      <c r="D185" s="111">
        <v>270000</v>
      </c>
      <c r="E185" s="111">
        <v>270000</v>
      </c>
    </row>
    <row r="186" spans="1:5" ht="25.5" x14ac:dyDescent="0.25">
      <c r="A186" s="110" t="s">
        <v>2397</v>
      </c>
      <c r="B186" s="108" t="s">
        <v>1906</v>
      </c>
      <c r="C186" s="107" t="s">
        <v>2398</v>
      </c>
      <c r="D186" s="111">
        <v>60000</v>
      </c>
      <c r="E186" s="111">
        <v>60000</v>
      </c>
    </row>
    <row r="187" spans="1:5" ht="25.5" x14ac:dyDescent="0.25">
      <c r="A187" s="110" t="s">
        <v>2399</v>
      </c>
      <c r="B187" s="108" t="s">
        <v>2400</v>
      </c>
      <c r="C187" s="107" t="s">
        <v>2401</v>
      </c>
      <c r="D187" s="111">
        <v>95000</v>
      </c>
      <c r="E187" s="111">
        <v>95000</v>
      </c>
    </row>
    <row r="188" spans="1:5" x14ac:dyDescent="0.25">
      <c r="A188" s="110" t="s">
        <v>2402</v>
      </c>
      <c r="B188" s="108" t="s">
        <v>2403</v>
      </c>
      <c r="C188" s="107" t="s">
        <v>2404</v>
      </c>
      <c r="D188" s="111">
        <v>133000</v>
      </c>
      <c r="E188" s="111">
        <v>133000</v>
      </c>
    </row>
    <row r="189" spans="1:5" ht="38.25" x14ac:dyDescent="0.25">
      <c r="A189" s="110" t="s">
        <v>2405</v>
      </c>
      <c r="B189" s="108" t="s">
        <v>2406</v>
      </c>
      <c r="C189" s="107" t="s">
        <v>2407</v>
      </c>
      <c r="D189" s="111">
        <v>40000</v>
      </c>
      <c r="E189" s="111">
        <v>40000</v>
      </c>
    </row>
    <row r="190" spans="1:5" ht="38.25" x14ac:dyDescent="0.25">
      <c r="A190" s="110" t="s">
        <v>2408</v>
      </c>
      <c r="B190" s="108" t="s">
        <v>2409</v>
      </c>
      <c r="C190" s="107" t="s">
        <v>2410</v>
      </c>
      <c r="D190" s="111">
        <v>50000</v>
      </c>
      <c r="E190" s="111">
        <v>25000</v>
      </c>
    </row>
    <row r="191" spans="1:5" ht="25.5" x14ac:dyDescent="0.25">
      <c r="A191" s="110" t="s">
        <v>2411</v>
      </c>
      <c r="B191" s="108" t="s">
        <v>2412</v>
      </c>
      <c r="C191" s="107" t="s">
        <v>2413</v>
      </c>
      <c r="D191" s="111">
        <v>70000</v>
      </c>
      <c r="E191" s="111">
        <v>70000</v>
      </c>
    </row>
    <row r="192" spans="1:5" ht="25.5" x14ac:dyDescent="0.25">
      <c r="A192" s="110" t="s">
        <v>2414</v>
      </c>
      <c r="B192" s="108" t="s">
        <v>1918</v>
      </c>
      <c r="C192" s="107" t="s">
        <v>2415</v>
      </c>
      <c r="D192" s="111">
        <v>210000</v>
      </c>
      <c r="E192" s="111">
        <v>210000</v>
      </c>
    </row>
    <row r="193" spans="1:5" x14ac:dyDescent="0.25">
      <c r="A193" s="110" t="s">
        <v>2416</v>
      </c>
      <c r="B193" s="108" t="s">
        <v>2417</v>
      </c>
      <c r="C193" s="107" t="s">
        <v>2413</v>
      </c>
      <c r="D193" s="111">
        <v>60000</v>
      </c>
      <c r="E193" s="111">
        <v>60000</v>
      </c>
    </row>
    <row r="194" spans="1:5" x14ac:dyDescent="0.25">
      <c r="A194" s="110" t="s">
        <v>2418</v>
      </c>
      <c r="B194" s="108" t="s">
        <v>2419</v>
      </c>
      <c r="C194" s="107" t="s">
        <v>2420</v>
      </c>
      <c r="D194" s="111">
        <v>28000</v>
      </c>
      <c r="E194" s="111">
        <v>28000</v>
      </c>
    </row>
    <row r="195" spans="1:5" x14ac:dyDescent="0.25">
      <c r="A195" s="110" t="s">
        <v>2421</v>
      </c>
      <c r="B195" s="108" t="s">
        <v>2196</v>
      </c>
      <c r="C195" s="107" t="s">
        <v>2422</v>
      </c>
      <c r="D195" s="111">
        <v>50000</v>
      </c>
      <c r="E195" s="111">
        <v>50000</v>
      </c>
    </row>
    <row r="196" spans="1:5" x14ac:dyDescent="0.25">
      <c r="A196" s="110" t="s">
        <v>2423</v>
      </c>
      <c r="B196" s="108" t="s">
        <v>1867</v>
      </c>
      <c r="C196" s="107" t="s">
        <v>2424</v>
      </c>
      <c r="D196" s="111">
        <v>42000</v>
      </c>
      <c r="E196" s="111">
        <v>42000</v>
      </c>
    </row>
    <row r="197" spans="1:5" ht="38.25" x14ac:dyDescent="0.25">
      <c r="A197" s="110" t="s">
        <v>2425</v>
      </c>
      <c r="B197" s="108" t="s">
        <v>1924</v>
      </c>
      <c r="C197" s="107" t="s">
        <v>2426</v>
      </c>
      <c r="D197" s="111">
        <v>42000</v>
      </c>
      <c r="E197" s="111">
        <v>42000</v>
      </c>
    </row>
    <row r="198" spans="1:5" ht="25.5" x14ac:dyDescent="0.25">
      <c r="A198" s="110" t="s">
        <v>2427</v>
      </c>
      <c r="B198" s="108" t="s">
        <v>2428</v>
      </c>
      <c r="C198" s="107" t="s">
        <v>2429</v>
      </c>
      <c r="D198" s="111">
        <v>20000</v>
      </c>
      <c r="E198" s="111">
        <v>20000</v>
      </c>
    </row>
    <row r="199" spans="1:5" x14ac:dyDescent="0.25">
      <c r="A199" s="110" t="s">
        <v>2430</v>
      </c>
      <c r="B199" s="108" t="s">
        <v>1930</v>
      </c>
      <c r="C199" s="107" t="s">
        <v>2431</v>
      </c>
      <c r="D199" s="111">
        <v>50000</v>
      </c>
      <c r="E199" s="111">
        <v>50000</v>
      </c>
    </row>
    <row r="200" spans="1:5" ht="38.25" x14ac:dyDescent="0.25">
      <c r="A200" s="110" t="s">
        <v>2432</v>
      </c>
      <c r="B200" s="108" t="s">
        <v>2213</v>
      </c>
      <c r="C200" s="107" t="s">
        <v>2433</v>
      </c>
      <c r="D200" s="111">
        <v>50000</v>
      </c>
      <c r="E200" s="111">
        <v>50000</v>
      </c>
    </row>
    <row r="201" spans="1:5" ht="38.25" x14ac:dyDescent="0.25">
      <c r="A201" s="110" t="s">
        <v>2434</v>
      </c>
      <c r="B201" s="108" t="s">
        <v>1927</v>
      </c>
      <c r="C201" s="107" t="s">
        <v>2435</v>
      </c>
      <c r="D201" s="111">
        <v>52000</v>
      </c>
      <c r="E201" s="111">
        <v>52000</v>
      </c>
    </row>
    <row r="202" spans="1:5" ht="38.25" x14ac:dyDescent="0.25">
      <c r="A202" s="110" t="s">
        <v>2436</v>
      </c>
      <c r="B202" s="108" t="s">
        <v>1888</v>
      </c>
      <c r="C202" s="107" t="s">
        <v>2437</v>
      </c>
      <c r="D202" s="111">
        <v>60000</v>
      </c>
      <c r="E202" s="111">
        <v>60000</v>
      </c>
    </row>
    <row r="203" spans="1:5" ht="25.5" x14ac:dyDescent="0.25">
      <c r="A203" s="110" t="s">
        <v>2438</v>
      </c>
      <c r="B203" s="108" t="s">
        <v>2207</v>
      </c>
      <c r="C203" s="107" t="s">
        <v>2439</v>
      </c>
      <c r="D203" s="111">
        <v>66000</v>
      </c>
      <c r="E203" s="111">
        <v>66000</v>
      </c>
    </row>
    <row r="204" spans="1:5" ht="25.5" x14ac:dyDescent="0.25">
      <c r="A204" s="110" t="s">
        <v>2440</v>
      </c>
      <c r="B204" s="108" t="s">
        <v>2441</v>
      </c>
      <c r="C204" s="107" t="s">
        <v>2442</v>
      </c>
      <c r="D204" s="111">
        <v>50000</v>
      </c>
      <c r="E204" s="111">
        <v>50000</v>
      </c>
    </row>
    <row r="205" spans="1:5" x14ac:dyDescent="0.25">
      <c r="A205" s="110" t="s">
        <v>2443</v>
      </c>
      <c r="B205" s="108" t="s">
        <v>2444</v>
      </c>
      <c r="C205" s="107" t="s">
        <v>2445</v>
      </c>
      <c r="D205" s="111">
        <v>60000</v>
      </c>
      <c r="E205" s="111">
        <v>60000</v>
      </c>
    </row>
    <row r="206" spans="1:5" ht="25.5" x14ac:dyDescent="0.25">
      <c r="A206" s="110" t="s">
        <v>2446</v>
      </c>
      <c r="B206" s="108" t="s">
        <v>2219</v>
      </c>
      <c r="C206" s="107" t="s">
        <v>2447</v>
      </c>
      <c r="D206" s="111">
        <v>20000</v>
      </c>
      <c r="E206" s="111">
        <v>20000</v>
      </c>
    </row>
    <row r="207" spans="1:5" ht="25.5" x14ac:dyDescent="0.25">
      <c r="A207" s="110" t="s">
        <v>2448</v>
      </c>
      <c r="B207" s="108" t="s">
        <v>2449</v>
      </c>
      <c r="C207" s="107" t="s">
        <v>2450</v>
      </c>
      <c r="D207" s="111">
        <v>62000</v>
      </c>
      <c r="E207" s="111">
        <v>62000</v>
      </c>
    </row>
    <row r="208" spans="1:5" ht="51" x14ac:dyDescent="0.25">
      <c r="A208" s="110" t="s">
        <v>2451</v>
      </c>
      <c r="B208" s="108" t="s">
        <v>2452</v>
      </c>
      <c r="C208" s="107" t="s">
        <v>2453</v>
      </c>
      <c r="D208" s="111">
        <v>52000</v>
      </c>
      <c r="E208" s="111">
        <v>52000</v>
      </c>
    </row>
  </sheetData>
  <mergeCells count="3">
    <mergeCell ref="A1:C1"/>
    <mergeCell ref="A3:E3"/>
    <mergeCell ref="A4:E4"/>
  </mergeCells>
  <printOptions horizontalCentered="1"/>
  <pageMargins left="0.19685039370078741" right="0.19685039370078741" top="0.78740157480314965" bottom="0.78740157480314965" header="0.31496062992125984" footer="0.31496062992125984"/>
  <pageSetup paperSize="9" scale="97" firstPageNumber="9" orientation="portrait" useFirstPageNumber="1" horizontalDpi="300" verticalDpi="300" r:id="rId1"/>
  <headerFooter>
    <oddFooter>&amp;C&amp;P&amp;RTab. č. 10 Krajské dotační programy kap. 48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03"/>
  <sheetViews>
    <sheetView topLeftCell="A16" zoomScaleNormal="100" workbookViewId="0">
      <selection activeCell="D29" sqref="D29"/>
    </sheetView>
  </sheetViews>
  <sheetFormatPr defaultRowHeight="15" x14ac:dyDescent="0.25"/>
  <cols>
    <col min="1" max="1" width="10.85546875" customWidth="1"/>
    <col min="2" max="2" width="22.42578125" customWidth="1"/>
    <col min="3" max="3" width="25.5703125" customWidth="1"/>
    <col min="4" max="4" width="18.140625" customWidth="1"/>
    <col min="5" max="5" width="18.28515625" customWidth="1"/>
  </cols>
  <sheetData>
    <row r="1" spans="1:5" s="36" customFormat="1" ht="27.6" customHeight="1" thickBot="1" x14ac:dyDescent="0.3">
      <c r="A1" s="139" t="s">
        <v>17</v>
      </c>
      <c r="B1" s="140"/>
      <c r="C1" s="141"/>
      <c r="D1" s="68">
        <f>SUM(D6:D102)</f>
        <v>3474000</v>
      </c>
      <c r="E1" s="69">
        <f>SUM(E6:E102)</f>
        <v>3438400</v>
      </c>
    </row>
    <row r="2" spans="1:5" s="34" customFormat="1" ht="22.9" customHeight="1" x14ac:dyDescent="0.25">
      <c r="A2" s="138" t="s">
        <v>900</v>
      </c>
      <c r="B2" s="138"/>
      <c r="C2" s="138"/>
      <c r="D2" s="138"/>
      <c r="E2" s="138"/>
    </row>
    <row r="3" spans="1:5" s="34" customFormat="1" ht="30.6" customHeight="1" x14ac:dyDescent="0.25">
      <c r="A3" s="138" t="s">
        <v>1398</v>
      </c>
      <c r="B3" s="138"/>
      <c r="C3" s="138"/>
      <c r="D3" s="138"/>
      <c r="E3" s="138"/>
    </row>
    <row r="4" spans="1:5" s="34" customFormat="1" x14ac:dyDescent="0.25">
      <c r="A4" s="138" t="s">
        <v>957</v>
      </c>
      <c r="B4" s="138"/>
      <c r="C4" s="138"/>
      <c r="D4" s="138"/>
      <c r="E4" s="138"/>
    </row>
    <row r="5" spans="1:5" s="40" customFormat="1" ht="25.5" x14ac:dyDescent="0.2">
      <c r="A5" s="38" t="s">
        <v>318</v>
      </c>
      <c r="B5" s="38" t="s">
        <v>901</v>
      </c>
      <c r="C5" s="38" t="s">
        <v>57</v>
      </c>
      <c r="D5" s="39" t="s">
        <v>3268</v>
      </c>
      <c r="E5" s="35" t="s">
        <v>1217</v>
      </c>
    </row>
    <row r="6" spans="1:5" ht="36" x14ac:dyDescent="0.25">
      <c r="A6" s="94" t="s">
        <v>903</v>
      </c>
      <c r="B6" s="94" t="s">
        <v>136</v>
      </c>
      <c r="C6" s="94" t="s">
        <v>209</v>
      </c>
      <c r="D6" s="112">
        <v>23000</v>
      </c>
      <c r="E6" s="112">
        <v>23000</v>
      </c>
    </row>
    <row r="7" spans="1:5" ht="22.15" customHeight="1" x14ac:dyDescent="0.25">
      <c r="A7" s="94" t="s">
        <v>904</v>
      </c>
      <c r="B7" s="94" t="s">
        <v>210</v>
      </c>
      <c r="C7" s="94" t="s">
        <v>905</v>
      </c>
      <c r="D7" s="112">
        <v>15000</v>
      </c>
      <c r="E7" s="112">
        <v>15000</v>
      </c>
    </row>
    <row r="8" spans="1:5" s="19" customFormat="1" ht="24" x14ac:dyDescent="0.25">
      <c r="A8" s="94" t="s">
        <v>906</v>
      </c>
      <c r="B8" s="94" t="s">
        <v>907</v>
      </c>
      <c r="C8" s="94" t="s">
        <v>908</v>
      </c>
      <c r="D8" s="112">
        <v>16000</v>
      </c>
      <c r="E8" s="112">
        <v>16000</v>
      </c>
    </row>
    <row r="9" spans="1:5" ht="29.25" customHeight="1" x14ac:dyDescent="0.25">
      <c r="A9" s="94" t="s">
        <v>909</v>
      </c>
      <c r="B9" s="94" t="s">
        <v>211</v>
      </c>
      <c r="C9" s="94" t="s">
        <v>910</v>
      </c>
      <c r="D9" s="112">
        <v>11000</v>
      </c>
      <c r="E9" s="112">
        <v>11000</v>
      </c>
    </row>
    <row r="10" spans="1:5" ht="32.25" customHeight="1" x14ac:dyDescent="0.25">
      <c r="A10" s="94" t="s">
        <v>911</v>
      </c>
      <c r="B10" s="94" t="s">
        <v>173</v>
      </c>
      <c r="C10" s="94" t="s">
        <v>912</v>
      </c>
      <c r="D10" s="112">
        <v>18000</v>
      </c>
      <c r="E10" s="112">
        <v>18000</v>
      </c>
    </row>
    <row r="11" spans="1:5" ht="32.25" customHeight="1" x14ac:dyDescent="0.25">
      <c r="A11" s="94" t="s">
        <v>913</v>
      </c>
      <c r="B11" s="94" t="s">
        <v>914</v>
      </c>
      <c r="C11" s="94" t="s">
        <v>3611</v>
      </c>
      <c r="D11" s="112">
        <v>18000</v>
      </c>
      <c r="E11" s="112">
        <v>18000</v>
      </c>
    </row>
    <row r="12" spans="1:5" ht="24" x14ac:dyDescent="0.25">
      <c r="A12" s="94" t="s">
        <v>915</v>
      </c>
      <c r="B12" s="94" t="s">
        <v>199</v>
      </c>
      <c r="C12" s="94" t="s">
        <v>916</v>
      </c>
      <c r="D12" s="112">
        <v>11000</v>
      </c>
      <c r="E12" s="112">
        <v>11000</v>
      </c>
    </row>
    <row r="13" spans="1:5" ht="24" x14ac:dyDescent="0.25">
      <c r="A13" s="94" t="s">
        <v>917</v>
      </c>
      <c r="B13" s="94" t="s">
        <v>3612</v>
      </c>
      <c r="C13" s="94" t="s">
        <v>919</v>
      </c>
      <c r="D13" s="112">
        <v>17000</v>
      </c>
      <c r="E13" s="112">
        <v>17000</v>
      </c>
    </row>
    <row r="14" spans="1:5" ht="36" x14ac:dyDescent="0.25">
      <c r="A14" s="94" t="s">
        <v>920</v>
      </c>
      <c r="B14" s="94" t="s">
        <v>921</v>
      </c>
      <c r="C14" s="94" t="s">
        <v>922</v>
      </c>
      <c r="D14" s="112">
        <v>18000</v>
      </c>
      <c r="E14" s="112">
        <v>18000</v>
      </c>
    </row>
    <row r="15" spans="1:5" ht="24" x14ac:dyDescent="0.25">
      <c r="A15" s="94" t="s">
        <v>923</v>
      </c>
      <c r="B15" s="94" t="s">
        <v>212</v>
      </c>
      <c r="C15" s="94" t="s">
        <v>924</v>
      </c>
      <c r="D15" s="112">
        <v>16000</v>
      </c>
      <c r="E15" s="112">
        <v>16000</v>
      </c>
    </row>
    <row r="16" spans="1:5" ht="36" x14ac:dyDescent="0.25">
      <c r="A16" s="94" t="s">
        <v>925</v>
      </c>
      <c r="B16" s="94" t="s">
        <v>196</v>
      </c>
      <c r="C16" s="94" t="s">
        <v>926</v>
      </c>
      <c r="D16" s="112">
        <v>16000</v>
      </c>
      <c r="E16" s="112">
        <v>16000</v>
      </c>
    </row>
    <row r="17" spans="1:5" ht="24" x14ac:dyDescent="0.25">
      <c r="A17" s="94" t="s">
        <v>927</v>
      </c>
      <c r="B17" s="94" t="s">
        <v>3613</v>
      </c>
      <c r="C17" s="94" t="s">
        <v>928</v>
      </c>
      <c r="D17" s="112">
        <v>22000</v>
      </c>
      <c r="E17" s="112">
        <v>22000</v>
      </c>
    </row>
    <row r="18" spans="1:5" ht="24" x14ac:dyDescent="0.25">
      <c r="A18" s="94" t="s">
        <v>929</v>
      </c>
      <c r="B18" s="94" t="s">
        <v>3614</v>
      </c>
      <c r="C18" s="94" t="s">
        <v>931</v>
      </c>
      <c r="D18" s="112">
        <v>18000</v>
      </c>
      <c r="E18" s="112">
        <v>18000</v>
      </c>
    </row>
    <row r="19" spans="1:5" ht="24" x14ac:dyDescent="0.25">
      <c r="A19" s="94" t="s">
        <v>932</v>
      </c>
      <c r="B19" s="94" t="s">
        <v>3615</v>
      </c>
      <c r="C19" s="94" t="s">
        <v>933</v>
      </c>
      <c r="D19" s="112">
        <v>16000</v>
      </c>
      <c r="E19" s="112">
        <v>0</v>
      </c>
    </row>
    <row r="20" spans="1:5" ht="24" x14ac:dyDescent="0.25">
      <c r="A20" s="94" t="s">
        <v>934</v>
      </c>
      <c r="B20" s="94" t="s">
        <v>198</v>
      </c>
      <c r="C20" s="94" t="s">
        <v>935</v>
      </c>
      <c r="D20" s="112">
        <v>18000</v>
      </c>
      <c r="E20" s="112">
        <v>18000</v>
      </c>
    </row>
    <row r="21" spans="1:5" ht="36" x14ac:dyDescent="0.25">
      <c r="A21" s="94" t="s">
        <v>936</v>
      </c>
      <c r="B21" s="94" t="s">
        <v>208</v>
      </c>
      <c r="C21" s="94" t="s">
        <v>937</v>
      </c>
      <c r="D21" s="112">
        <v>17000</v>
      </c>
      <c r="E21" s="112">
        <v>0</v>
      </c>
    </row>
    <row r="22" spans="1:5" ht="36" x14ac:dyDescent="0.25">
      <c r="A22" s="94" t="s">
        <v>938</v>
      </c>
      <c r="B22" s="94" t="s">
        <v>939</v>
      </c>
      <c r="C22" s="94" t="s">
        <v>940</v>
      </c>
      <c r="D22" s="112">
        <v>97000</v>
      </c>
      <c r="E22" s="112">
        <v>97000</v>
      </c>
    </row>
    <row r="23" spans="1:5" ht="24" x14ac:dyDescent="0.25">
      <c r="A23" s="94" t="s">
        <v>941</v>
      </c>
      <c r="B23" s="94" t="s">
        <v>942</v>
      </c>
      <c r="C23" s="94" t="s">
        <v>943</v>
      </c>
      <c r="D23" s="112">
        <v>40000</v>
      </c>
      <c r="E23" s="112">
        <v>40000</v>
      </c>
    </row>
    <row r="24" spans="1:5" ht="24" x14ac:dyDescent="0.25">
      <c r="A24" s="94" t="s">
        <v>944</v>
      </c>
      <c r="B24" s="94" t="s">
        <v>3616</v>
      </c>
      <c r="C24" s="94" t="s">
        <v>945</v>
      </c>
      <c r="D24" s="112">
        <v>76000</v>
      </c>
      <c r="E24" s="112">
        <v>76000</v>
      </c>
    </row>
    <row r="25" spans="1:5" ht="24" x14ac:dyDescent="0.25">
      <c r="A25" s="94" t="s">
        <v>946</v>
      </c>
      <c r="B25" s="94" t="s">
        <v>3617</v>
      </c>
      <c r="C25" s="94" t="s">
        <v>948</v>
      </c>
      <c r="D25" s="112">
        <v>100000</v>
      </c>
      <c r="E25" s="112">
        <v>100000</v>
      </c>
    </row>
    <row r="26" spans="1:5" ht="36" x14ac:dyDescent="0.25">
      <c r="A26" s="94" t="s">
        <v>949</v>
      </c>
      <c r="B26" s="94" t="s">
        <v>144</v>
      </c>
      <c r="C26" s="94" t="s">
        <v>950</v>
      </c>
      <c r="D26" s="112">
        <v>100000</v>
      </c>
      <c r="E26" s="112">
        <v>100000</v>
      </c>
    </row>
    <row r="27" spans="1:5" ht="28.5" customHeight="1" x14ac:dyDescent="0.25">
      <c r="A27" s="94" t="s">
        <v>951</v>
      </c>
      <c r="B27" s="94" t="s">
        <v>3618</v>
      </c>
      <c r="C27" s="94" t="s">
        <v>952</v>
      </c>
      <c r="D27" s="112">
        <v>36000</v>
      </c>
      <c r="E27" s="112">
        <v>36000</v>
      </c>
    </row>
    <row r="28" spans="1:5" ht="36" x14ac:dyDescent="0.25">
      <c r="A28" s="94" t="s">
        <v>953</v>
      </c>
      <c r="B28" s="94" t="s">
        <v>206</v>
      </c>
      <c r="C28" s="94" t="s">
        <v>954</v>
      </c>
      <c r="D28" s="112">
        <v>88000</v>
      </c>
      <c r="E28" s="112">
        <v>88000</v>
      </c>
    </row>
    <row r="29" spans="1:5" ht="36" x14ac:dyDescent="0.25">
      <c r="A29" s="94" t="s">
        <v>955</v>
      </c>
      <c r="B29" s="94" t="s">
        <v>169</v>
      </c>
      <c r="C29" s="94" t="s">
        <v>956</v>
      </c>
      <c r="D29" s="112">
        <v>67000</v>
      </c>
      <c r="E29" s="112">
        <v>67000</v>
      </c>
    </row>
    <row r="30" spans="1:5" ht="36" x14ac:dyDescent="0.25">
      <c r="A30" s="94" t="s">
        <v>958</v>
      </c>
      <c r="B30" s="94" t="s">
        <v>959</v>
      </c>
      <c r="C30" s="94" t="s">
        <v>960</v>
      </c>
      <c r="D30" s="112">
        <v>21600</v>
      </c>
      <c r="E30" s="112">
        <v>21600</v>
      </c>
    </row>
    <row r="31" spans="1:5" ht="24" x14ac:dyDescent="0.25">
      <c r="A31" s="94" t="s">
        <v>961</v>
      </c>
      <c r="B31" s="94" t="s">
        <v>158</v>
      </c>
      <c r="C31" s="94" t="s">
        <v>962</v>
      </c>
      <c r="D31" s="112">
        <v>20000</v>
      </c>
      <c r="E31" s="112">
        <v>20000</v>
      </c>
    </row>
    <row r="32" spans="1:5" ht="60" x14ac:dyDescent="0.25">
      <c r="A32" s="94" t="s">
        <v>963</v>
      </c>
      <c r="B32" s="94" t="s">
        <v>163</v>
      </c>
      <c r="C32" s="94" t="s">
        <v>964</v>
      </c>
      <c r="D32" s="112">
        <v>49000</v>
      </c>
      <c r="E32" s="112">
        <v>49000</v>
      </c>
    </row>
    <row r="33" spans="1:5" ht="48" x14ac:dyDescent="0.25">
      <c r="A33" s="94" t="s">
        <v>965</v>
      </c>
      <c r="B33" s="94" t="s">
        <v>966</v>
      </c>
      <c r="C33" s="94" t="s">
        <v>3619</v>
      </c>
      <c r="D33" s="112">
        <v>40000</v>
      </c>
      <c r="E33" s="112">
        <v>40000</v>
      </c>
    </row>
    <row r="34" spans="1:5" ht="24" x14ac:dyDescent="0.25">
      <c r="A34" s="94" t="s">
        <v>967</v>
      </c>
      <c r="B34" s="94" t="s">
        <v>167</v>
      </c>
      <c r="C34" s="94" t="s">
        <v>968</v>
      </c>
      <c r="D34" s="112">
        <v>38000</v>
      </c>
      <c r="E34" s="112">
        <v>38000</v>
      </c>
    </row>
    <row r="35" spans="1:5" ht="24" x14ac:dyDescent="0.25">
      <c r="A35" s="94" t="s">
        <v>969</v>
      </c>
      <c r="B35" s="94" t="s">
        <v>3620</v>
      </c>
      <c r="C35" s="94" t="s">
        <v>970</v>
      </c>
      <c r="D35" s="112">
        <v>40000</v>
      </c>
      <c r="E35" s="112">
        <v>40000</v>
      </c>
    </row>
    <row r="36" spans="1:5" ht="24" x14ac:dyDescent="0.25">
      <c r="A36" s="94" t="s">
        <v>971</v>
      </c>
      <c r="B36" s="94" t="s">
        <v>164</v>
      </c>
      <c r="C36" s="94" t="s">
        <v>972</v>
      </c>
      <c r="D36" s="112">
        <v>40000</v>
      </c>
      <c r="E36" s="112">
        <f>40000-2600</f>
        <v>37400</v>
      </c>
    </row>
    <row r="37" spans="1:5" ht="24" x14ac:dyDescent="0.25">
      <c r="A37" s="94" t="s">
        <v>973</v>
      </c>
      <c r="B37" s="94" t="s">
        <v>974</v>
      </c>
      <c r="C37" s="94" t="s">
        <v>975</v>
      </c>
      <c r="D37" s="112">
        <v>26000</v>
      </c>
      <c r="E37" s="112">
        <v>26000</v>
      </c>
    </row>
    <row r="38" spans="1:5" ht="36" x14ac:dyDescent="0.25">
      <c r="A38" s="94" t="s">
        <v>976</v>
      </c>
      <c r="B38" s="94" t="s">
        <v>173</v>
      </c>
      <c r="C38" s="94" t="s">
        <v>977</v>
      </c>
      <c r="D38" s="112">
        <v>42000</v>
      </c>
      <c r="E38" s="112">
        <v>42000</v>
      </c>
    </row>
    <row r="39" spans="1:5" ht="36" x14ac:dyDescent="0.25">
      <c r="A39" s="94" t="s">
        <v>978</v>
      </c>
      <c r="B39" s="94" t="s">
        <v>979</v>
      </c>
      <c r="C39" s="94" t="s">
        <v>980</v>
      </c>
      <c r="D39" s="112">
        <v>28000</v>
      </c>
      <c r="E39" s="112">
        <v>28000</v>
      </c>
    </row>
    <row r="40" spans="1:5" ht="36" x14ac:dyDescent="0.25">
      <c r="A40" s="94" t="s">
        <v>981</v>
      </c>
      <c r="B40" s="94" t="s">
        <v>182</v>
      </c>
      <c r="C40" s="94" t="s">
        <v>183</v>
      </c>
      <c r="D40" s="112">
        <v>43000</v>
      </c>
      <c r="E40" s="112">
        <v>43000</v>
      </c>
    </row>
    <row r="41" spans="1:5" ht="24" x14ac:dyDescent="0.25">
      <c r="A41" s="94" t="s">
        <v>982</v>
      </c>
      <c r="B41" s="94" t="s">
        <v>147</v>
      </c>
      <c r="C41" s="94" t="s">
        <v>983</v>
      </c>
      <c r="D41" s="112">
        <v>60000</v>
      </c>
      <c r="E41" s="112">
        <v>60000</v>
      </c>
    </row>
    <row r="42" spans="1:5" ht="24" x14ac:dyDescent="0.25">
      <c r="A42" s="94" t="s">
        <v>984</v>
      </c>
      <c r="B42" s="94" t="s">
        <v>168</v>
      </c>
      <c r="C42" s="94" t="s">
        <v>985</v>
      </c>
      <c r="D42" s="112">
        <v>20000</v>
      </c>
      <c r="E42" s="112">
        <v>20000</v>
      </c>
    </row>
    <row r="43" spans="1:5" ht="60" x14ac:dyDescent="0.25">
      <c r="A43" s="94" t="s">
        <v>986</v>
      </c>
      <c r="B43" s="94" t="s">
        <v>176</v>
      </c>
      <c r="C43" s="94" t="s">
        <v>987</v>
      </c>
      <c r="D43" s="112">
        <v>20000</v>
      </c>
      <c r="E43" s="112">
        <v>20000</v>
      </c>
    </row>
    <row r="44" spans="1:5" ht="36" x14ac:dyDescent="0.25">
      <c r="A44" s="94" t="s">
        <v>988</v>
      </c>
      <c r="B44" s="94" t="s">
        <v>184</v>
      </c>
      <c r="C44" s="94" t="s">
        <v>989</v>
      </c>
      <c r="D44" s="112">
        <v>25000</v>
      </c>
      <c r="E44" s="112">
        <v>25000</v>
      </c>
    </row>
    <row r="45" spans="1:5" ht="24" x14ac:dyDescent="0.25">
      <c r="A45" s="94" t="s">
        <v>990</v>
      </c>
      <c r="B45" s="94" t="s">
        <v>177</v>
      </c>
      <c r="C45" s="94" t="s">
        <v>991</v>
      </c>
      <c r="D45" s="112">
        <v>39000</v>
      </c>
      <c r="E45" s="112">
        <v>39000</v>
      </c>
    </row>
    <row r="46" spans="1:5" ht="24" x14ac:dyDescent="0.25">
      <c r="A46" s="94" t="s">
        <v>992</v>
      </c>
      <c r="B46" s="94" t="s">
        <v>993</v>
      </c>
      <c r="C46" s="94" t="s">
        <v>994</v>
      </c>
      <c r="D46" s="112">
        <v>20000</v>
      </c>
      <c r="E46" s="112">
        <v>20000</v>
      </c>
    </row>
    <row r="47" spans="1:5" ht="36" x14ac:dyDescent="0.25">
      <c r="A47" s="94" t="s">
        <v>995</v>
      </c>
      <c r="B47" s="94" t="s">
        <v>161</v>
      </c>
      <c r="C47" s="94" t="s">
        <v>996</v>
      </c>
      <c r="D47" s="112">
        <v>25000</v>
      </c>
      <c r="E47" s="112">
        <v>25000</v>
      </c>
    </row>
    <row r="48" spans="1:5" ht="36" x14ac:dyDescent="0.25">
      <c r="A48" s="94" t="s">
        <v>997</v>
      </c>
      <c r="B48" s="94" t="s">
        <v>156</v>
      </c>
      <c r="C48" s="94" t="s">
        <v>998</v>
      </c>
      <c r="D48" s="112">
        <v>20000</v>
      </c>
      <c r="E48" s="112">
        <v>20000</v>
      </c>
    </row>
    <row r="49" spans="1:5" ht="36" x14ac:dyDescent="0.25">
      <c r="A49" s="94" t="s">
        <v>999</v>
      </c>
      <c r="B49" s="94" t="s">
        <v>1399</v>
      </c>
      <c r="C49" s="94" t="s">
        <v>179</v>
      </c>
      <c r="D49" s="112">
        <v>48000</v>
      </c>
      <c r="E49" s="112">
        <v>48000</v>
      </c>
    </row>
    <row r="50" spans="1:5" ht="36" x14ac:dyDescent="0.25">
      <c r="A50" s="94" t="s">
        <v>1000</v>
      </c>
      <c r="B50" s="94" t="s">
        <v>50</v>
      </c>
      <c r="C50" s="94" t="s">
        <v>1001</v>
      </c>
      <c r="D50" s="112">
        <v>40000</v>
      </c>
      <c r="E50" s="112">
        <v>40000</v>
      </c>
    </row>
    <row r="51" spans="1:5" ht="24" x14ac:dyDescent="0.25">
      <c r="A51" s="94" t="s">
        <v>1002</v>
      </c>
      <c r="B51" s="94" t="s">
        <v>47</v>
      </c>
      <c r="C51" s="94" t="s">
        <v>1003</v>
      </c>
      <c r="D51" s="112">
        <v>20000</v>
      </c>
      <c r="E51" s="112">
        <v>20000</v>
      </c>
    </row>
    <row r="52" spans="1:5" ht="36" x14ac:dyDescent="0.25">
      <c r="A52" s="94" t="s">
        <v>1004</v>
      </c>
      <c r="B52" s="94" t="s">
        <v>918</v>
      </c>
      <c r="C52" s="94" t="s">
        <v>1005</v>
      </c>
      <c r="D52" s="112">
        <v>20000</v>
      </c>
      <c r="E52" s="112">
        <v>20000</v>
      </c>
    </row>
    <row r="53" spans="1:5" ht="24" x14ac:dyDescent="0.25">
      <c r="A53" s="94" t="s">
        <v>1006</v>
      </c>
      <c r="B53" s="94" t="s">
        <v>188</v>
      </c>
      <c r="C53" s="94" t="s">
        <v>1007</v>
      </c>
      <c r="D53" s="112">
        <v>52000</v>
      </c>
      <c r="E53" s="112">
        <v>52000</v>
      </c>
    </row>
    <row r="54" spans="1:5" ht="24" x14ac:dyDescent="0.25">
      <c r="A54" s="94" t="s">
        <v>1008</v>
      </c>
      <c r="B54" s="94" t="s">
        <v>1009</v>
      </c>
      <c r="C54" s="94" t="s">
        <v>1010</v>
      </c>
      <c r="D54" s="112">
        <v>24000</v>
      </c>
      <c r="E54" s="112">
        <v>24000</v>
      </c>
    </row>
    <row r="55" spans="1:5" ht="36" x14ac:dyDescent="0.25">
      <c r="A55" s="94" t="s">
        <v>1011</v>
      </c>
      <c r="B55" s="94" t="s">
        <v>178</v>
      </c>
      <c r="C55" s="94" t="s">
        <v>1012</v>
      </c>
      <c r="D55" s="112">
        <v>49000</v>
      </c>
      <c r="E55" s="112">
        <v>49000</v>
      </c>
    </row>
    <row r="56" spans="1:5" ht="48" x14ac:dyDescent="0.25">
      <c r="A56" s="94" t="s">
        <v>1013</v>
      </c>
      <c r="B56" s="94" t="s">
        <v>162</v>
      </c>
      <c r="C56" s="94" t="s">
        <v>1014</v>
      </c>
      <c r="D56" s="112">
        <v>24000</v>
      </c>
      <c r="E56" s="112">
        <v>24000</v>
      </c>
    </row>
    <row r="57" spans="1:5" ht="24" x14ac:dyDescent="0.25">
      <c r="A57" s="94" t="s">
        <v>1015</v>
      </c>
      <c r="B57" s="94" t="s">
        <v>1016</v>
      </c>
      <c r="C57" s="94" t="s">
        <v>1017</v>
      </c>
      <c r="D57" s="112">
        <v>20000</v>
      </c>
      <c r="E57" s="112">
        <v>20000</v>
      </c>
    </row>
    <row r="58" spans="1:5" ht="36" x14ac:dyDescent="0.25">
      <c r="A58" s="94" t="s">
        <v>1018</v>
      </c>
      <c r="B58" s="94" t="s">
        <v>1019</v>
      </c>
      <c r="C58" s="94" t="s">
        <v>1020</v>
      </c>
      <c r="D58" s="112">
        <v>20000</v>
      </c>
      <c r="E58" s="112">
        <v>20000</v>
      </c>
    </row>
    <row r="59" spans="1:5" ht="30.6" customHeight="1" x14ac:dyDescent="0.25">
      <c r="A59" s="94" t="s">
        <v>1021</v>
      </c>
      <c r="B59" s="94" t="s">
        <v>194</v>
      </c>
      <c r="C59" s="94" t="s">
        <v>1022</v>
      </c>
      <c r="D59" s="112">
        <v>42000</v>
      </c>
      <c r="E59" s="112">
        <v>42000</v>
      </c>
    </row>
    <row r="60" spans="1:5" ht="36" x14ac:dyDescent="0.25">
      <c r="A60" s="94" t="s">
        <v>1023</v>
      </c>
      <c r="B60" s="94" t="s">
        <v>1024</v>
      </c>
      <c r="C60" s="94" t="s">
        <v>1025</v>
      </c>
      <c r="D60" s="112">
        <v>60000</v>
      </c>
      <c r="E60" s="112">
        <v>60000</v>
      </c>
    </row>
    <row r="61" spans="1:5" ht="36" x14ac:dyDescent="0.25">
      <c r="A61" s="94" t="s">
        <v>1026</v>
      </c>
      <c r="B61" s="94" t="s">
        <v>1027</v>
      </c>
      <c r="C61" s="94" t="s">
        <v>1028</v>
      </c>
      <c r="D61" s="112">
        <v>20000</v>
      </c>
      <c r="E61" s="112">
        <v>20000</v>
      </c>
    </row>
    <row r="62" spans="1:5" ht="24" x14ac:dyDescent="0.25">
      <c r="A62" s="94" t="s">
        <v>1029</v>
      </c>
      <c r="B62" s="94" t="s">
        <v>200</v>
      </c>
      <c r="C62" s="94" t="s">
        <v>1030</v>
      </c>
      <c r="D62" s="112">
        <v>40000</v>
      </c>
      <c r="E62" s="112">
        <v>40000</v>
      </c>
    </row>
    <row r="63" spans="1:5" ht="24" x14ac:dyDescent="0.25">
      <c r="A63" s="94" t="s">
        <v>1031</v>
      </c>
      <c r="B63" s="94" t="s">
        <v>174</v>
      </c>
      <c r="C63" s="94" t="s">
        <v>1032</v>
      </c>
      <c r="D63" s="112">
        <v>58000</v>
      </c>
      <c r="E63" s="112">
        <v>58000</v>
      </c>
    </row>
    <row r="64" spans="1:5" ht="36" x14ac:dyDescent="0.25">
      <c r="A64" s="94" t="s">
        <v>1033</v>
      </c>
      <c r="B64" s="94" t="s">
        <v>186</v>
      </c>
      <c r="C64" s="94" t="s">
        <v>1034</v>
      </c>
      <c r="D64" s="112">
        <v>21000</v>
      </c>
      <c r="E64" s="112">
        <v>21000</v>
      </c>
    </row>
    <row r="65" spans="1:5" ht="24" x14ac:dyDescent="0.25">
      <c r="A65" s="94" t="s">
        <v>1035</v>
      </c>
      <c r="B65" s="94" t="s">
        <v>193</v>
      </c>
      <c r="C65" s="94" t="s">
        <v>1036</v>
      </c>
      <c r="D65" s="112">
        <v>61000</v>
      </c>
      <c r="E65" s="112">
        <v>61000</v>
      </c>
    </row>
    <row r="66" spans="1:5" ht="36" x14ac:dyDescent="0.25">
      <c r="A66" s="94" t="s">
        <v>1037</v>
      </c>
      <c r="B66" s="94" t="s">
        <v>175</v>
      </c>
      <c r="C66" s="94" t="s">
        <v>1038</v>
      </c>
      <c r="D66" s="112">
        <v>20000</v>
      </c>
      <c r="E66" s="112">
        <v>20000</v>
      </c>
    </row>
    <row r="67" spans="1:5" ht="24" x14ac:dyDescent="0.25">
      <c r="A67" s="94" t="s">
        <v>1039</v>
      </c>
      <c r="B67" s="94" t="s">
        <v>1040</v>
      </c>
      <c r="C67" s="94" t="s">
        <v>1041</v>
      </c>
      <c r="D67" s="112">
        <v>40000</v>
      </c>
      <c r="E67" s="112">
        <v>40000</v>
      </c>
    </row>
    <row r="68" spans="1:5" ht="36" x14ac:dyDescent="0.25">
      <c r="A68" s="94" t="s">
        <v>1042</v>
      </c>
      <c r="B68" s="94" t="s">
        <v>171</v>
      </c>
      <c r="C68" s="94" t="s">
        <v>172</v>
      </c>
      <c r="D68" s="112">
        <v>20000</v>
      </c>
      <c r="E68" s="112">
        <v>20000</v>
      </c>
    </row>
    <row r="69" spans="1:5" ht="36" x14ac:dyDescent="0.25">
      <c r="A69" s="94" t="s">
        <v>1043</v>
      </c>
      <c r="B69" s="94" t="s">
        <v>185</v>
      </c>
      <c r="C69" s="94" t="s">
        <v>1044</v>
      </c>
      <c r="D69" s="112">
        <v>50000</v>
      </c>
      <c r="E69" s="112">
        <v>50000</v>
      </c>
    </row>
    <row r="70" spans="1:5" ht="24" x14ac:dyDescent="0.25">
      <c r="A70" s="94" t="s">
        <v>1045</v>
      </c>
      <c r="B70" s="94" t="s">
        <v>157</v>
      </c>
      <c r="C70" s="94" t="s">
        <v>1046</v>
      </c>
      <c r="D70" s="112">
        <v>22000</v>
      </c>
      <c r="E70" s="112">
        <v>22000</v>
      </c>
    </row>
    <row r="71" spans="1:5" ht="36" x14ac:dyDescent="0.25">
      <c r="A71" s="94" t="s">
        <v>1047</v>
      </c>
      <c r="B71" s="94" t="s">
        <v>947</v>
      </c>
      <c r="C71" s="94" t="s">
        <v>1048</v>
      </c>
      <c r="D71" s="112">
        <v>20000</v>
      </c>
      <c r="E71" s="112">
        <v>20000</v>
      </c>
    </row>
    <row r="72" spans="1:5" ht="36" x14ac:dyDescent="0.25">
      <c r="A72" s="94" t="s">
        <v>1049</v>
      </c>
      <c r="B72" s="94" t="s">
        <v>1050</v>
      </c>
      <c r="C72" s="94" t="s">
        <v>1051</v>
      </c>
      <c r="D72" s="112">
        <v>42400</v>
      </c>
      <c r="E72" s="112">
        <v>42400</v>
      </c>
    </row>
    <row r="73" spans="1:5" ht="24" x14ac:dyDescent="0.25">
      <c r="A73" s="94" t="s">
        <v>1052</v>
      </c>
      <c r="B73" s="94" t="s">
        <v>197</v>
      </c>
      <c r="C73" s="94" t="s">
        <v>1053</v>
      </c>
      <c r="D73" s="112">
        <v>29000</v>
      </c>
      <c r="E73" s="112">
        <v>29000</v>
      </c>
    </row>
    <row r="74" spans="1:5" ht="24" x14ac:dyDescent="0.25">
      <c r="A74" s="94" t="s">
        <v>1054</v>
      </c>
      <c r="B74" s="94" t="s">
        <v>189</v>
      </c>
      <c r="C74" s="94" t="s">
        <v>1055</v>
      </c>
      <c r="D74" s="112">
        <v>43000</v>
      </c>
      <c r="E74" s="112">
        <v>43000</v>
      </c>
    </row>
    <row r="75" spans="1:5" ht="36" x14ac:dyDescent="0.25">
      <c r="A75" s="94" t="s">
        <v>1056</v>
      </c>
      <c r="B75" s="94" t="s">
        <v>203</v>
      </c>
      <c r="C75" s="94" t="s">
        <v>1057</v>
      </c>
      <c r="D75" s="112">
        <v>40000</v>
      </c>
      <c r="E75" s="112">
        <v>40000</v>
      </c>
    </row>
    <row r="76" spans="1:5" ht="36" x14ac:dyDescent="0.25">
      <c r="A76" s="94" t="s">
        <v>1058</v>
      </c>
      <c r="B76" s="94" t="s">
        <v>1059</v>
      </c>
      <c r="C76" s="94" t="s">
        <v>1060</v>
      </c>
      <c r="D76" s="112">
        <v>40000</v>
      </c>
      <c r="E76" s="112">
        <v>40000</v>
      </c>
    </row>
    <row r="77" spans="1:5" ht="24" x14ac:dyDescent="0.25">
      <c r="A77" s="94" t="s">
        <v>1061</v>
      </c>
      <c r="B77" s="94" t="s">
        <v>195</v>
      </c>
      <c r="C77" s="94" t="s">
        <v>1062</v>
      </c>
      <c r="D77" s="112">
        <v>31000</v>
      </c>
      <c r="E77" s="112">
        <v>31000</v>
      </c>
    </row>
    <row r="78" spans="1:5" ht="24" x14ac:dyDescent="0.25">
      <c r="A78" s="94" t="s">
        <v>1063</v>
      </c>
      <c r="B78" s="94" t="s">
        <v>198</v>
      </c>
      <c r="C78" s="94" t="s">
        <v>1064</v>
      </c>
      <c r="D78" s="112">
        <v>48000</v>
      </c>
      <c r="E78" s="112">
        <v>48000</v>
      </c>
    </row>
    <row r="79" spans="1:5" ht="48" x14ac:dyDescent="0.25">
      <c r="A79" s="94" t="s">
        <v>1065</v>
      </c>
      <c r="B79" s="94" t="s">
        <v>205</v>
      </c>
      <c r="C79" s="94" t="s">
        <v>1066</v>
      </c>
      <c r="D79" s="112">
        <v>30000</v>
      </c>
      <c r="E79" s="112">
        <v>30000</v>
      </c>
    </row>
    <row r="80" spans="1:5" ht="24" x14ac:dyDescent="0.25">
      <c r="A80" s="94" t="s">
        <v>1067</v>
      </c>
      <c r="B80" s="94" t="s">
        <v>1068</v>
      </c>
      <c r="C80" s="94" t="s">
        <v>1069</v>
      </c>
      <c r="D80" s="112">
        <v>26000</v>
      </c>
      <c r="E80" s="112">
        <v>26000</v>
      </c>
    </row>
    <row r="81" spans="1:5" ht="24" x14ac:dyDescent="0.25">
      <c r="A81" s="94" t="s">
        <v>1070</v>
      </c>
      <c r="B81" s="94" t="s">
        <v>180</v>
      </c>
      <c r="C81" s="94" t="s">
        <v>181</v>
      </c>
      <c r="D81" s="112">
        <v>44000</v>
      </c>
      <c r="E81" s="112">
        <v>44000</v>
      </c>
    </row>
    <row r="82" spans="1:5" ht="24" x14ac:dyDescent="0.25">
      <c r="A82" s="94" t="s">
        <v>1071</v>
      </c>
      <c r="B82" s="94" t="s">
        <v>206</v>
      </c>
      <c r="C82" s="94" t="s">
        <v>207</v>
      </c>
      <c r="D82" s="112">
        <v>36000</v>
      </c>
      <c r="E82" s="112">
        <v>36000</v>
      </c>
    </row>
    <row r="83" spans="1:5" ht="36" x14ac:dyDescent="0.25">
      <c r="A83" s="94" t="s">
        <v>1072</v>
      </c>
      <c r="B83" s="94" t="s">
        <v>169</v>
      </c>
      <c r="C83" s="94" t="s">
        <v>1073</v>
      </c>
      <c r="D83" s="112">
        <v>25000</v>
      </c>
      <c r="E83" s="112">
        <v>25000</v>
      </c>
    </row>
    <row r="84" spans="1:5" ht="24" x14ac:dyDescent="0.25">
      <c r="A84" s="94" t="s">
        <v>1074</v>
      </c>
      <c r="B84" s="94" t="s">
        <v>190</v>
      </c>
      <c r="C84" s="94" t="s">
        <v>191</v>
      </c>
      <c r="D84" s="112">
        <v>36000</v>
      </c>
      <c r="E84" s="112">
        <v>36000</v>
      </c>
    </row>
    <row r="85" spans="1:5" ht="24" x14ac:dyDescent="0.25">
      <c r="A85" s="94" t="s">
        <v>1075</v>
      </c>
      <c r="B85" s="94" t="s">
        <v>1076</v>
      </c>
      <c r="C85" s="94" t="s">
        <v>1077</v>
      </c>
      <c r="D85" s="112">
        <v>35000</v>
      </c>
      <c r="E85" s="112">
        <v>35000</v>
      </c>
    </row>
    <row r="86" spans="1:5" ht="36" x14ac:dyDescent="0.25">
      <c r="A86" s="94" t="s">
        <v>1078</v>
      </c>
      <c r="B86" s="94" t="s">
        <v>187</v>
      </c>
      <c r="C86" s="94" t="s">
        <v>1079</v>
      </c>
      <c r="D86" s="112">
        <v>40000</v>
      </c>
      <c r="E86" s="112">
        <v>40000</v>
      </c>
    </row>
    <row r="87" spans="1:5" ht="24" x14ac:dyDescent="0.25">
      <c r="A87" s="94" t="s">
        <v>1080</v>
      </c>
      <c r="B87" s="94" t="s">
        <v>1081</v>
      </c>
      <c r="C87" s="94" t="s">
        <v>1082</v>
      </c>
      <c r="D87" s="112">
        <v>20000</v>
      </c>
      <c r="E87" s="112">
        <v>20000</v>
      </c>
    </row>
    <row r="88" spans="1:5" ht="36" x14ac:dyDescent="0.25">
      <c r="A88" s="94" t="s">
        <v>1083</v>
      </c>
      <c r="B88" s="94" t="s">
        <v>1400</v>
      </c>
      <c r="C88" s="94" t="s">
        <v>1084</v>
      </c>
      <c r="D88" s="112">
        <v>40000</v>
      </c>
      <c r="E88" s="112">
        <v>40000</v>
      </c>
    </row>
    <row r="89" spans="1:5" ht="24" x14ac:dyDescent="0.25">
      <c r="A89" s="94" t="s">
        <v>1085</v>
      </c>
      <c r="B89" s="94" t="s">
        <v>170</v>
      </c>
      <c r="C89" s="94" t="s">
        <v>1086</v>
      </c>
      <c r="D89" s="112">
        <v>40000</v>
      </c>
      <c r="E89" s="112">
        <v>40000</v>
      </c>
    </row>
    <row r="90" spans="1:5" ht="24" x14ac:dyDescent="0.25">
      <c r="A90" s="94" t="s">
        <v>1087</v>
      </c>
      <c r="B90" s="94" t="s">
        <v>159</v>
      </c>
      <c r="C90" s="94" t="s">
        <v>160</v>
      </c>
      <c r="D90" s="112">
        <v>28000</v>
      </c>
      <c r="E90" s="112">
        <v>28000</v>
      </c>
    </row>
    <row r="91" spans="1:5" ht="36" x14ac:dyDescent="0.25">
      <c r="A91" s="94" t="s">
        <v>1088</v>
      </c>
      <c r="B91" s="94" t="s">
        <v>1401</v>
      </c>
      <c r="C91" s="94" t="s">
        <v>1089</v>
      </c>
      <c r="D91" s="112">
        <v>50000</v>
      </c>
      <c r="E91" s="112">
        <v>50000</v>
      </c>
    </row>
    <row r="92" spans="1:5" ht="48" x14ac:dyDescent="0.25">
      <c r="A92" s="94" t="s">
        <v>1090</v>
      </c>
      <c r="B92" s="94" t="s">
        <v>1091</v>
      </c>
      <c r="C92" s="94" t="s">
        <v>1092</v>
      </c>
      <c r="D92" s="112">
        <v>47000</v>
      </c>
      <c r="E92" s="112">
        <v>47000</v>
      </c>
    </row>
    <row r="93" spans="1:5" ht="36" x14ac:dyDescent="0.25">
      <c r="A93" s="94" t="s">
        <v>1093</v>
      </c>
      <c r="B93" s="94" t="s">
        <v>316</v>
      </c>
      <c r="C93" s="94" t="s">
        <v>1094</v>
      </c>
      <c r="D93" s="112">
        <v>23000</v>
      </c>
      <c r="E93" s="112">
        <v>23000</v>
      </c>
    </row>
    <row r="94" spans="1:5" ht="24" x14ac:dyDescent="0.25">
      <c r="A94" s="94" t="s">
        <v>1095</v>
      </c>
      <c r="B94" s="94" t="s">
        <v>1096</v>
      </c>
      <c r="C94" s="94" t="s">
        <v>204</v>
      </c>
      <c r="D94" s="112">
        <v>46000</v>
      </c>
      <c r="E94" s="112">
        <v>46000</v>
      </c>
    </row>
    <row r="95" spans="1:5" ht="24" x14ac:dyDescent="0.25">
      <c r="A95" s="94" t="s">
        <v>1097</v>
      </c>
      <c r="B95" s="94" t="s">
        <v>199</v>
      </c>
      <c r="C95" s="94" t="s">
        <v>1098</v>
      </c>
      <c r="D95" s="112">
        <v>40000</v>
      </c>
      <c r="E95" s="112">
        <v>40000</v>
      </c>
    </row>
    <row r="96" spans="1:5" ht="24" x14ac:dyDescent="0.25">
      <c r="A96" s="94" t="s">
        <v>1099</v>
      </c>
      <c r="B96" s="94" t="s">
        <v>1100</v>
      </c>
      <c r="C96" s="94" t="s">
        <v>1101</v>
      </c>
      <c r="D96" s="112">
        <v>33000</v>
      </c>
      <c r="E96" s="112">
        <v>33000</v>
      </c>
    </row>
    <row r="97" spans="1:5" ht="19.149999999999999" customHeight="1" x14ac:dyDescent="0.25">
      <c r="A97" s="94" t="s">
        <v>1102</v>
      </c>
      <c r="B97" s="94" t="s">
        <v>201</v>
      </c>
      <c r="C97" s="94" t="s">
        <v>1103</v>
      </c>
      <c r="D97" s="112">
        <v>60000</v>
      </c>
      <c r="E97" s="112">
        <v>60000</v>
      </c>
    </row>
    <row r="98" spans="1:5" ht="24" x14ac:dyDescent="0.25">
      <c r="A98" s="94" t="s">
        <v>1104</v>
      </c>
      <c r="B98" s="94" t="s">
        <v>202</v>
      </c>
      <c r="C98" s="94" t="s">
        <v>1105</v>
      </c>
      <c r="D98" s="112">
        <v>41000</v>
      </c>
      <c r="E98" s="112">
        <v>41000</v>
      </c>
    </row>
    <row r="99" spans="1:5" ht="24" x14ac:dyDescent="0.25">
      <c r="A99" s="94" t="s">
        <v>1106</v>
      </c>
      <c r="B99" s="94" t="s">
        <v>1107</v>
      </c>
      <c r="C99" s="94" t="s">
        <v>1108</v>
      </c>
      <c r="D99" s="112">
        <v>60000</v>
      </c>
      <c r="E99" s="112">
        <v>60000</v>
      </c>
    </row>
    <row r="100" spans="1:5" ht="24" x14ac:dyDescent="0.25">
      <c r="A100" s="94" t="s">
        <v>1109</v>
      </c>
      <c r="B100" s="94" t="s">
        <v>1110</v>
      </c>
      <c r="C100" s="94" t="s">
        <v>1111</v>
      </c>
      <c r="D100" s="112">
        <v>36000</v>
      </c>
      <c r="E100" s="112">
        <v>36000</v>
      </c>
    </row>
    <row r="101" spans="1:5" ht="24" x14ac:dyDescent="0.25">
      <c r="A101" s="94" t="s">
        <v>1112</v>
      </c>
      <c r="B101" s="94" t="s">
        <v>1113</v>
      </c>
      <c r="C101" s="94" t="s">
        <v>1114</v>
      </c>
      <c r="D101" s="112">
        <v>43000</v>
      </c>
      <c r="E101" s="112">
        <v>43000</v>
      </c>
    </row>
    <row r="102" spans="1:5" ht="24" x14ac:dyDescent="0.25">
      <c r="A102" s="94" t="s">
        <v>1115</v>
      </c>
      <c r="B102" s="94" t="s">
        <v>192</v>
      </c>
      <c r="C102" s="94" t="s">
        <v>1116</v>
      </c>
      <c r="D102" s="112">
        <v>40000</v>
      </c>
      <c r="E102" s="112">
        <v>40000</v>
      </c>
    </row>
    <row r="103" spans="1:5" x14ac:dyDescent="0.25">
      <c r="A103" s="17"/>
      <c r="B103" s="17"/>
      <c r="C103" s="18"/>
      <c r="D103" s="20"/>
    </row>
  </sheetData>
  <mergeCells count="4">
    <mergeCell ref="A3:E3"/>
    <mergeCell ref="A4:E4"/>
    <mergeCell ref="A1:C1"/>
    <mergeCell ref="A2:E2"/>
  </mergeCells>
  <pageMargins left="0.70866141732283472" right="0.70866141732283472" top="0.78740157480314965" bottom="0.78740157480314965" header="0.31496062992125984" footer="0.31496062992125984"/>
  <pageSetup paperSize="9" scale="91" firstPageNumber="17" fitToHeight="0" orientation="portrait" useFirstPageNumber="1" r:id="rId1"/>
  <headerFooter>
    <oddFooter>&amp;C&amp;P&amp;RTab. č. 10 Krajské dotační programy kap. 48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54"/>
  <sheetViews>
    <sheetView workbookViewId="0">
      <selection activeCell="K12" sqref="K12"/>
    </sheetView>
  </sheetViews>
  <sheetFormatPr defaultRowHeight="15" x14ac:dyDescent="0.25"/>
  <cols>
    <col min="1" max="1" width="11" customWidth="1"/>
    <col min="2" max="2" width="22.5703125" customWidth="1"/>
    <col min="3" max="3" width="25.28515625" customWidth="1"/>
    <col min="4" max="5" width="17.7109375" customWidth="1"/>
  </cols>
  <sheetData>
    <row r="1" spans="1:5" s="36" customFormat="1" ht="27.6" customHeight="1" x14ac:dyDescent="0.25">
      <c r="A1" s="142" t="s">
        <v>155</v>
      </c>
      <c r="B1" s="143"/>
      <c r="C1" s="144"/>
      <c r="D1" s="54">
        <f>SUM(D6:D53)</f>
        <v>3772000</v>
      </c>
      <c r="E1" s="54">
        <f>SUM(E6:E53)</f>
        <v>3739365</v>
      </c>
    </row>
    <row r="2" spans="1:5" s="19" customFormat="1" ht="18" customHeight="1" x14ac:dyDescent="0.25">
      <c r="A2" s="145" t="s">
        <v>1117</v>
      </c>
      <c r="B2" s="145"/>
      <c r="C2" s="145"/>
      <c r="D2" s="145"/>
      <c r="E2" s="145"/>
    </row>
    <row r="3" spans="1:5" s="19" customFormat="1" x14ac:dyDescent="0.25">
      <c r="A3" s="145" t="s">
        <v>1138</v>
      </c>
      <c r="B3" s="145"/>
      <c r="C3" s="145"/>
      <c r="D3" s="145"/>
      <c r="E3" s="145"/>
    </row>
    <row r="4" spans="1:5" s="19" customFormat="1" ht="19.899999999999999" customHeight="1" x14ac:dyDescent="0.25">
      <c r="A4" s="145" t="s">
        <v>1210</v>
      </c>
      <c r="B4" s="145"/>
      <c r="C4" s="145"/>
      <c r="D4" s="145"/>
      <c r="E4" s="145"/>
    </row>
    <row r="5" spans="1:5" s="40" customFormat="1" ht="25.5" x14ac:dyDescent="0.2">
      <c r="A5" s="38" t="s">
        <v>318</v>
      </c>
      <c r="B5" s="38" t="s">
        <v>901</v>
      </c>
      <c r="C5" s="38" t="s">
        <v>57</v>
      </c>
      <c r="D5" s="39" t="s">
        <v>3269</v>
      </c>
      <c r="E5" s="35" t="s">
        <v>1217</v>
      </c>
    </row>
    <row r="6" spans="1:5" s="41" customFormat="1" ht="36" x14ac:dyDescent="0.2">
      <c r="A6" s="94" t="s">
        <v>1118</v>
      </c>
      <c r="B6" s="94" t="s">
        <v>31</v>
      </c>
      <c r="C6" s="94" t="s">
        <v>1119</v>
      </c>
      <c r="D6" s="113">
        <v>208000</v>
      </c>
      <c r="E6" s="113">
        <v>208000</v>
      </c>
    </row>
    <row r="7" spans="1:5" s="41" customFormat="1" ht="24" x14ac:dyDescent="0.2">
      <c r="A7" s="94" t="s">
        <v>1120</v>
      </c>
      <c r="B7" s="94" t="s">
        <v>40</v>
      </c>
      <c r="C7" s="94" t="s">
        <v>1121</v>
      </c>
      <c r="D7" s="113">
        <v>434000</v>
      </c>
      <c r="E7" s="113">
        <v>434000</v>
      </c>
    </row>
    <row r="8" spans="1:5" s="41" customFormat="1" ht="36" x14ac:dyDescent="0.2">
      <c r="A8" s="94" t="s">
        <v>1122</v>
      </c>
      <c r="B8" s="94" t="s">
        <v>34</v>
      </c>
      <c r="C8" s="94" t="s">
        <v>1123</v>
      </c>
      <c r="D8" s="113">
        <v>446000</v>
      </c>
      <c r="E8" s="113">
        <v>446000</v>
      </c>
    </row>
    <row r="9" spans="1:5" s="43" customFormat="1" ht="24" x14ac:dyDescent="0.2">
      <c r="A9" s="94" t="s">
        <v>1124</v>
      </c>
      <c r="B9" s="94" t="s">
        <v>29</v>
      </c>
      <c r="C9" s="94" t="s">
        <v>1125</v>
      </c>
      <c r="D9" s="113">
        <v>214000</v>
      </c>
      <c r="E9" s="113">
        <v>214000</v>
      </c>
    </row>
    <row r="10" spans="1:5" s="41" customFormat="1" ht="36" x14ac:dyDescent="0.2">
      <c r="A10" s="94" t="s">
        <v>1126</v>
      </c>
      <c r="B10" s="94" t="s">
        <v>35</v>
      </c>
      <c r="C10" s="94" t="s">
        <v>1127</v>
      </c>
      <c r="D10" s="113">
        <v>121000</v>
      </c>
      <c r="E10" s="113">
        <v>121000</v>
      </c>
    </row>
    <row r="11" spans="1:5" s="41" customFormat="1" ht="24" x14ac:dyDescent="0.2">
      <c r="A11" s="94" t="s">
        <v>1128</v>
      </c>
      <c r="B11" s="94" t="s">
        <v>30</v>
      </c>
      <c r="C11" s="94" t="s">
        <v>1129</v>
      </c>
      <c r="D11" s="113">
        <v>75000</v>
      </c>
      <c r="E11" s="113">
        <v>75000</v>
      </c>
    </row>
    <row r="12" spans="1:5" s="41" customFormat="1" ht="36" x14ac:dyDescent="0.2">
      <c r="A12" s="94" t="s">
        <v>1130</v>
      </c>
      <c r="B12" s="94" t="s">
        <v>32</v>
      </c>
      <c r="C12" s="94" t="s">
        <v>33</v>
      </c>
      <c r="D12" s="113">
        <v>114000</v>
      </c>
      <c r="E12" s="113">
        <v>114000</v>
      </c>
    </row>
    <row r="13" spans="1:5" s="41" customFormat="1" ht="24" x14ac:dyDescent="0.2">
      <c r="A13" s="94" t="s">
        <v>1131</v>
      </c>
      <c r="B13" s="94" t="s">
        <v>37</v>
      </c>
      <c r="C13" s="94" t="s">
        <v>1132</v>
      </c>
      <c r="D13" s="113">
        <v>95000</v>
      </c>
      <c r="E13" s="113">
        <v>95000</v>
      </c>
    </row>
    <row r="14" spans="1:5" s="41" customFormat="1" ht="24" x14ac:dyDescent="0.2">
      <c r="A14" s="94" t="s">
        <v>1133</v>
      </c>
      <c r="B14" s="94" t="s">
        <v>1134</v>
      </c>
      <c r="C14" s="94" t="s">
        <v>1135</v>
      </c>
      <c r="D14" s="113">
        <v>156000</v>
      </c>
      <c r="E14" s="113">
        <v>156000</v>
      </c>
    </row>
    <row r="15" spans="1:5" s="41" customFormat="1" ht="24" x14ac:dyDescent="0.2">
      <c r="A15" s="94" t="s">
        <v>1136</v>
      </c>
      <c r="B15" s="94" t="s">
        <v>36</v>
      </c>
      <c r="C15" s="94" t="s">
        <v>1137</v>
      </c>
      <c r="D15" s="113">
        <v>269000</v>
      </c>
      <c r="E15" s="113">
        <v>269000</v>
      </c>
    </row>
    <row r="16" spans="1:5" s="41" customFormat="1" ht="24" x14ac:dyDescent="0.2">
      <c r="A16" s="94" t="s">
        <v>1139</v>
      </c>
      <c r="B16" s="94" t="s">
        <v>38</v>
      </c>
      <c r="C16" s="94" t="s">
        <v>58</v>
      </c>
      <c r="D16" s="113">
        <v>38000</v>
      </c>
      <c r="E16" s="113">
        <v>38000</v>
      </c>
    </row>
    <row r="17" spans="1:5" s="41" customFormat="1" ht="36" x14ac:dyDescent="0.2">
      <c r="A17" s="94" t="s">
        <v>1140</v>
      </c>
      <c r="B17" s="94" t="s">
        <v>273</v>
      </c>
      <c r="C17" s="94" t="s">
        <v>1141</v>
      </c>
      <c r="D17" s="113">
        <v>34000</v>
      </c>
      <c r="E17" s="113">
        <v>34000</v>
      </c>
    </row>
    <row r="18" spans="1:5" s="41" customFormat="1" ht="36" x14ac:dyDescent="0.2">
      <c r="A18" s="94" t="s">
        <v>1142</v>
      </c>
      <c r="B18" s="94" t="s">
        <v>40</v>
      </c>
      <c r="C18" s="94" t="s">
        <v>1143</v>
      </c>
      <c r="D18" s="113">
        <v>38000</v>
      </c>
      <c r="E18" s="113">
        <v>38000</v>
      </c>
    </row>
    <row r="19" spans="1:5" s="41" customFormat="1" ht="54" customHeight="1" x14ac:dyDescent="0.2">
      <c r="A19" s="94" t="s">
        <v>1144</v>
      </c>
      <c r="B19" s="94" t="s">
        <v>53</v>
      </c>
      <c r="C19" s="94" t="s">
        <v>1145</v>
      </c>
      <c r="D19" s="113">
        <v>37000</v>
      </c>
      <c r="E19" s="113">
        <v>37000</v>
      </c>
    </row>
    <row r="20" spans="1:5" s="41" customFormat="1" ht="48" x14ac:dyDescent="0.2">
      <c r="A20" s="94" t="s">
        <v>1146</v>
      </c>
      <c r="B20" s="94" t="s">
        <v>53</v>
      </c>
      <c r="C20" s="94" t="s">
        <v>1147</v>
      </c>
      <c r="D20" s="113">
        <v>38000</v>
      </c>
      <c r="E20" s="113">
        <v>38000</v>
      </c>
    </row>
    <row r="21" spans="1:5" s="41" customFormat="1" ht="24" x14ac:dyDescent="0.2">
      <c r="A21" s="94" t="s">
        <v>1148</v>
      </c>
      <c r="B21" s="94" t="s">
        <v>29</v>
      </c>
      <c r="C21" s="94" t="s">
        <v>1149</v>
      </c>
      <c r="D21" s="113">
        <v>33000</v>
      </c>
      <c r="E21" s="113">
        <v>33000</v>
      </c>
    </row>
    <row r="22" spans="1:5" s="41" customFormat="1" ht="24" x14ac:dyDescent="0.2">
      <c r="A22" s="94" t="s">
        <v>1150</v>
      </c>
      <c r="B22" s="94" t="s">
        <v>52</v>
      </c>
      <c r="C22" s="94" t="s">
        <v>1151</v>
      </c>
      <c r="D22" s="113">
        <v>38000</v>
      </c>
      <c r="E22" s="113">
        <v>38000</v>
      </c>
    </row>
    <row r="23" spans="1:5" s="41" customFormat="1" ht="36" x14ac:dyDescent="0.2">
      <c r="A23" s="94" t="s">
        <v>1152</v>
      </c>
      <c r="B23" s="94" t="s">
        <v>45</v>
      </c>
      <c r="C23" s="94" t="s">
        <v>1153</v>
      </c>
      <c r="D23" s="113">
        <v>36000</v>
      </c>
      <c r="E23" s="113">
        <v>36000</v>
      </c>
    </row>
    <row r="24" spans="1:5" s="41" customFormat="1" ht="24" x14ac:dyDescent="0.2">
      <c r="A24" s="94" t="s">
        <v>1154</v>
      </c>
      <c r="B24" s="94" t="s">
        <v>59</v>
      </c>
      <c r="C24" s="94" t="s">
        <v>60</v>
      </c>
      <c r="D24" s="113">
        <v>38000</v>
      </c>
      <c r="E24" s="113">
        <v>38000</v>
      </c>
    </row>
    <row r="25" spans="1:5" s="41" customFormat="1" ht="24" x14ac:dyDescent="0.2">
      <c r="A25" s="94" t="s">
        <v>1155</v>
      </c>
      <c r="B25" s="94" t="s">
        <v>59</v>
      </c>
      <c r="C25" s="94" t="s">
        <v>1156</v>
      </c>
      <c r="D25" s="113">
        <v>34000</v>
      </c>
      <c r="E25" s="113">
        <v>34000</v>
      </c>
    </row>
    <row r="26" spans="1:5" s="41" customFormat="1" ht="24" x14ac:dyDescent="0.2">
      <c r="A26" s="94" t="s">
        <v>1157</v>
      </c>
      <c r="B26" s="94" t="s">
        <v>43</v>
      </c>
      <c r="C26" s="94" t="s">
        <v>1158</v>
      </c>
      <c r="D26" s="113">
        <v>38000</v>
      </c>
      <c r="E26" s="113">
        <v>38000</v>
      </c>
    </row>
    <row r="27" spans="1:5" s="41" customFormat="1" ht="36" x14ac:dyDescent="0.2">
      <c r="A27" s="94" t="s">
        <v>1159</v>
      </c>
      <c r="B27" s="94" t="s">
        <v>42</v>
      </c>
      <c r="C27" s="94" t="s">
        <v>1160</v>
      </c>
      <c r="D27" s="113">
        <v>21000</v>
      </c>
      <c r="E27" s="113">
        <v>21000</v>
      </c>
    </row>
    <row r="28" spans="1:5" s="41" customFormat="1" ht="24" x14ac:dyDescent="0.2">
      <c r="A28" s="94" t="s">
        <v>1161</v>
      </c>
      <c r="B28" s="94" t="s">
        <v>1162</v>
      </c>
      <c r="C28" s="94" t="s">
        <v>1163</v>
      </c>
      <c r="D28" s="113">
        <v>32000</v>
      </c>
      <c r="E28" s="95">
        <f>D28-2513</f>
        <v>29487</v>
      </c>
    </row>
    <row r="29" spans="1:5" s="41" customFormat="1" ht="36" x14ac:dyDescent="0.2">
      <c r="A29" s="94" t="s">
        <v>1164</v>
      </c>
      <c r="B29" s="94" t="s">
        <v>64</v>
      </c>
      <c r="C29" s="94" t="s">
        <v>1165</v>
      </c>
      <c r="D29" s="113">
        <v>38000</v>
      </c>
      <c r="E29" s="113">
        <v>38000</v>
      </c>
    </row>
    <row r="30" spans="1:5" s="41" customFormat="1" ht="36" x14ac:dyDescent="0.2">
      <c r="A30" s="94" t="s">
        <v>1166</v>
      </c>
      <c r="B30" s="94" t="s">
        <v>39</v>
      </c>
      <c r="C30" s="94" t="s">
        <v>1167</v>
      </c>
      <c r="D30" s="113">
        <v>38000</v>
      </c>
      <c r="E30" s="113">
        <v>38000</v>
      </c>
    </row>
    <row r="31" spans="1:5" s="41" customFormat="1" ht="24" x14ac:dyDescent="0.2">
      <c r="A31" s="94" t="s">
        <v>1168</v>
      </c>
      <c r="B31" s="94" t="s">
        <v>46</v>
      </c>
      <c r="C31" s="94" t="s">
        <v>1169</v>
      </c>
      <c r="D31" s="113">
        <v>29000</v>
      </c>
      <c r="E31" s="113">
        <v>29000</v>
      </c>
    </row>
    <row r="32" spans="1:5" s="41" customFormat="1" ht="36" x14ac:dyDescent="0.2">
      <c r="A32" s="94" t="s">
        <v>1170</v>
      </c>
      <c r="B32" s="94" t="s">
        <v>1171</v>
      </c>
      <c r="C32" s="94" t="s">
        <v>1172</v>
      </c>
      <c r="D32" s="113">
        <v>31000</v>
      </c>
      <c r="E32" s="113">
        <v>31000</v>
      </c>
    </row>
    <row r="33" spans="1:5" s="41" customFormat="1" ht="24" x14ac:dyDescent="0.2">
      <c r="A33" s="94" t="s">
        <v>1173</v>
      </c>
      <c r="B33" s="94" t="s">
        <v>61</v>
      </c>
      <c r="C33" s="94" t="s">
        <v>1174</v>
      </c>
      <c r="D33" s="113">
        <v>37000</v>
      </c>
      <c r="E33" s="113">
        <v>37000</v>
      </c>
    </row>
    <row r="34" spans="1:5" s="41" customFormat="1" ht="25.9" customHeight="1" x14ac:dyDescent="0.2">
      <c r="A34" s="94" t="s">
        <v>1175</v>
      </c>
      <c r="B34" s="94" t="s">
        <v>54</v>
      </c>
      <c r="C34" s="94" t="s">
        <v>1176</v>
      </c>
      <c r="D34" s="113">
        <v>33000</v>
      </c>
      <c r="E34" s="113">
        <v>33000</v>
      </c>
    </row>
    <row r="35" spans="1:5" s="41" customFormat="1" ht="39.6" customHeight="1" x14ac:dyDescent="0.2">
      <c r="A35" s="94" t="s">
        <v>1177</v>
      </c>
      <c r="B35" s="94" t="s">
        <v>276</v>
      </c>
      <c r="C35" s="94" t="s">
        <v>1178</v>
      </c>
      <c r="D35" s="113">
        <v>33000</v>
      </c>
      <c r="E35" s="113">
        <v>33000</v>
      </c>
    </row>
    <row r="36" spans="1:5" s="41" customFormat="1" ht="48" x14ac:dyDescent="0.2">
      <c r="A36" s="94" t="s">
        <v>1179</v>
      </c>
      <c r="B36" s="94" t="s">
        <v>49</v>
      </c>
      <c r="C36" s="94" t="s">
        <v>1180</v>
      </c>
      <c r="D36" s="113">
        <v>38000</v>
      </c>
      <c r="E36" s="113">
        <v>38000</v>
      </c>
    </row>
    <row r="37" spans="1:5" s="41" customFormat="1" ht="24" x14ac:dyDescent="0.2">
      <c r="A37" s="94" t="s">
        <v>1181</v>
      </c>
      <c r="B37" s="94" t="s">
        <v>47</v>
      </c>
      <c r="C37" s="94" t="s">
        <v>63</v>
      </c>
      <c r="D37" s="113">
        <v>35000</v>
      </c>
      <c r="E37" s="113">
        <v>35000</v>
      </c>
    </row>
    <row r="38" spans="1:5" s="41" customFormat="1" ht="24" x14ac:dyDescent="0.2">
      <c r="A38" s="94" t="s">
        <v>1182</v>
      </c>
      <c r="B38" s="94" t="s">
        <v>1183</v>
      </c>
      <c r="C38" s="94" t="s">
        <v>1184</v>
      </c>
      <c r="D38" s="113">
        <v>29000</v>
      </c>
      <c r="E38" s="113">
        <v>29000</v>
      </c>
    </row>
    <row r="39" spans="1:5" s="41" customFormat="1" ht="36" x14ac:dyDescent="0.2">
      <c r="A39" s="94" t="s">
        <v>1185</v>
      </c>
      <c r="B39" s="94" t="s">
        <v>1183</v>
      </c>
      <c r="C39" s="94" t="s">
        <v>1186</v>
      </c>
      <c r="D39" s="113">
        <v>29000</v>
      </c>
      <c r="E39" s="113">
        <v>29000</v>
      </c>
    </row>
    <row r="40" spans="1:5" s="41" customFormat="1" ht="24" x14ac:dyDescent="0.2">
      <c r="A40" s="94" t="s">
        <v>1187</v>
      </c>
      <c r="B40" s="94" t="s">
        <v>287</v>
      </c>
      <c r="C40" s="94" t="s">
        <v>1188</v>
      </c>
      <c r="D40" s="113">
        <v>37000</v>
      </c>
      <c r="E40" s="113">
        <v>37000</v>
      </c>
    </row>
    <row r="41" spans="1:5" s="41" customFormat="1" ht="31.15" customHeight="1" x14ac:dyDescent="0.2">
      <c r="A41" s="94" t="s">
        <v>1189</v>
      </c>
      <c r="B41" s="94" t="s">
        <v>219</v>
      </c>
      <c r="C41" s="94" t="s">
        <v>1190</v>
      </c>
      <c r="D41" s="113">
        <v>20000</v>
      </c>
      <c r="E41" s="113">
        <v>20000</v>
      </c>
    </row>
    <row r="42" spans="1:5" s="41" customFormat="1" ht="24" x14ac:dyDescent="0.2">
      <c r="A42" s="94" t="s">
        <v>1191</v>
      </c>
      <c r="B42" s="94" t="s">
        <v>1134</v>
      </c>
      <c r="C42" s="94" t="s">
        <v>67</v>
      </c>
      <c r="D42" s="113">
        <v>38000</v>
      </c>
      <c r="E42" s="113">
        <v>38000</v>
      </c>
    </row>
    <row r="43" spans="1:5" s="41" customFormat="1" ht="39" customHeight="1" x14ac:dyDescent="0.2">
      <c r="A43" s="94" t="s">
        <v>1192</v>
      </c>
      <c r="B43" s="94" t="s">
        <v>55</v>
      </c>
      <c r="C43" s="94" t="s">
        <v>1193</v>
      </c>
      <c r="D43" s="113">
        <v>35000</v>
      </c>
      <c r="E43" s="113">
        <v>35000</v>
      </c>
    </row>
    <row r="44" spans="1:5" s="41" customFormat="1" ht="24" x14ac:dyDescent="0.2">
      <c r="A44" s="94" t="s">
        <v>1194</v>
      </c>
      <c r="B44" s="94" t="s">
        <v>65</v>
      </c>
      <c r="C44" s="94" t="s">
        <v>1195</v>
      </c>
      <c r="D44" s="113">
        <v>36000</v>
      </c>
      <c r="E44" s="113">
        <v>36000</v>
      </c>
    </row>
    <row r="45" spans="1:5" s="41" customFormat="1" ht="39.6" customHeight="1" x14ac:dyDescent="0.2">
      <c r="A45" s="94" t="s">
        <v>1196</v>
      </c>
      <c r="B45" s="94" t="s">
        <v>1197</v>
      </c>
      <c r="C45" s="94" t="s">
        <v>1198</v>
      </c>
      <c r="D45" s="113">
        <v>30000</v>
      </c>
      <c r="E45" s="113">
        <v>30000</v>
      </c>
    </row>
    <row r="46" spans="1:5" s="41" customFormat="1" ht="24" x14ac:dyDescent="0.2">
      <c r="A46" s="94" t="s">
        <v>1199</v>
      </c>
      <c r="B46" s="94" t="s">
        <v>1200</v>
      </c>
      <c r="C46" s="94" t="s">
        <v>1201</v>
      </c>
      <c r="D46" s="113">
        <v>38000</v>
      </c>
      <c r="E46" s="113">
        <v>38000</v>
      </c>
    </row>
    <row r="47" spans="1:5" s="41" customFormat="1" ht="24" x14ac:dyDescent="0.2">
      <c r="A47" s="94" t="s">
        <v>1202</v>
      </c>
      <c r="B47" s="94" t="s">
        <v>48</v>
      </c>
      <c r="C47" s="94" t="s">
        <v>1203</v>
      </c>
      <c r="D47" s="113">
        <v>33000</v>
      </c>
      <c r="E47" s="113">
        <v>33000</v>
      </c>
    </row>
    <row r="48" spans="1:5" s="41" customFormat="1" ht="24" x14ac:dyDescent="0.2">
      <c r="A48" s="94" t="s">
        <v>1204</v>
      </c>
      <c r="B48" s="94" t="s">
        <v>289</v>
      </c>
      <c r="C48" s="94" t="s">
        <v>1205</v>
      </c>
      <c r="D48" s="113">
        <v>37000</v>
      </c>
      <c r="E48" s="113">
        <v>37000</v>
      </c>
    </row>
    <row r="49" spans="1:5" s="41" customFormat="1" ht="37.9" customHeight="1" x14ac:dyDescent="0.2">
      <c r="A49" s="94" t="s">
        <v>1206</v>
      </c>
      <c r="B49" s="94" t="s">
        <v>56</v>
      </c>
      <c r="C49" s="94" t="s">
        <v>1207</v>
      </c>
      <c r="D49" s="113">
        <v>38000</v>
      </c>
      <c r="E49" s="113">
        <v>38000</v>
      </c>
    </row>
    <row r="50" spans="1:5" s="41" customFormat="1" ht="24" x14ac:dyDescent="0.2">
      <c r="A50" s="94" t="s">
        <v>1208</v>
      </c>
      <c r="B50" s="94" t="s">
        <v>56</v>
      </c>
      <c r="C50" s="94" t="s">
        <v>1209</v>
      </c>
      <c r="D50" s="113">
        <v>33000</v>
      </c>
      <c r="E50" s="113">
        <v>33000</v>
      </c>
    </row>
    <row r="51" spans="1:5" s="41" customFormat="1" ht="24" x14ac:dyDescent="0.2">
      <c r="A51" s="94" t="s">
        <v>1211</v>
      </c>
      <c r="B51" s="94" t="s">
        <v>34</v>
      </c>
      <c r="C51" s="94" t="s">
        <v>1212</v>
      </c>
      <c r="D51" s="113">
        <v>199000</v>
      </c>
      <c r="E51" s="113">
        <v>199000</v>
      </c>
    </row>
    <row r="52" spans="1:5" s="41" customFormat="1" ht="36" x14ac:dyDescent="0.2">
      <c r="A52" s="94" t="s">
        <v>1213</v>
      </c>
      <c r="B52" s="94" t="s">
        <v>1214</v>
      </c>
      <c r="C52" s="94" t="s">
        <v>1215</v>
      </c>
      <c r="D52" s="113">
        <v>175000</v>
      </c>
      <c r="E52" s="95">
        <f>D52-8739</f>
        <v>166261</v>
      </c>
    </row>
    <row r="53" spans="1:5" s="41" customFormat="1" ht="24" x14ac:dyDescent="0.2">
      <c r="A53" s="94" t="s">
        <v>1216</v>
      </c>
      <c r="B53" s="94" t="s">
        <v>68</v>
      </c>
      <c r="C53" s="94" t="s">
        <v>69</v>
      </c>
      <c r="D53" s="113">
        <v>66000</v>
      </c>
      <c r="E53" s="95">
        <f>D53-21383</f>
        <v>44617</v>
      </c>
    </row>
    <row r="54" spans="1:5" x14ac:dyDescent="0.25">
      <c r="A54" s="32"/>
      <c r="B54" s="32"/>
      <c r="C54" s="32"/>
      <c r="D54" s="33"/>
      <c r="E54" s="31"/>
    </row>
  </sheetData>
  <mergeCells count="4">
    <mergeCell ref="A1:C1"/>
    <mergeCell ref="A3:E3"/>
    <mergeCell ref="A4:E4"/>
    <mergeCell ref="A2:E2"/>
  </mergeCells>
  <pageMargins left="0.70866141732283472" right="0.70866141732283472" top="0.78740157480314965" bottom="0.78740157480314965" header="0.31496062992125984" footer="0.31496062992125984"/>
  <pageSetup paperSize="9" scale="92" firstPageNumber="21" fitToHeight="0" orientation="portrait" useFirstPageNumber="1" r:id="rId1"/>
  <headerFooter>
    <oddFooter>&amp;C&amp;P&amp;RTab. č. 10 Krajské dotační programy kap. 48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60"/>
  <sheetViews>
    <sheetView topLeftCell="A49" workbookViewId="0">
      <selection activeCell="C57" sqref="C57"/>
    </sheetView>
  </sheetViews>
  <sheetFormatPr defaultRowHeight="15" x14ac:dyDescent="0.25"/>
  <cols>
    <col min="1" max="1" width="9.7109375" customWidth="1"/>
    <col min="2" max="2" width="24.28515625" customWidth="1"/>
    <col min="3" max="3" width="21.5703125" customWidth="1"/>
    <col min="4" max="4" width="18.140625" customWidth="1"/>
    <col min="5" max="5" width="14.85546875" customWidth="1"/>
  </cols>
  <sheetData>
    <row r="1" spans="1:5" s="34" customFormat="1" ht="29.45" customHeight="1" x14ac:dyDescent="0.25">
      <c r="A1" s="147" t="s">
        <v>27</v>
      </c>
      <c r="B1" s="147"/>
      <c r="C1" s="147"/>
      <c r="D1" s="54">
        <f>SUM(D5:D60)</f>
        <v>2494820</v>
      </c>
      <c r="E1" s="54">
        <f>SUM(E5:E60)</f>
        <v>2424820</v>
      </c>
    </row>
    <row r="2" spans="1:5" x14ac:dyDescent="0.25">
      <c r="A2" s="146" t="s">
        <v>1218</v>
      </c>
      <c r="B2" s="146"/>
      <c r="C2" s="146"/>
      <c r="D2" s="146"/>
      <c r="E2" s="146"/>
    </row>
    <row r="3" spans="1:5" x14ac:dyDescent="0.25">
      <c r="A3" s="138" t="s">
        <v>1265</v>
      </c>
      <c r="B3" s="138"/>
      <c r="C3" s="138"/>
      <c r="D3" s="138"/>
      <c r="E3" s="138"/>
    </row>
    <row r="4" spans="1:5" s="40" customFormat="1" ht="38.25" x14ac:dyDescent="0.2">
      <c r="A4" s="38" t="s">
        <v>318</v>
      </c>
      <c r="B4" s="38" t="s">
        <v>901</v>
      </c>
      <c r="C4" s="38" t="s">
        <v>57</v>
      </c>
      <c r="D4" s="39" t="s">
        <v>3269</v>
      </c>
      <c r="E4" s="35" t="s">
        <v>3267</v>
      </c>
    </row>
    <row r="5" spans="1:5" s="41" customFormat="1" ht="24" x14ac:dyDescent="0.2">
      <c r="A5" s="114" t="s">
        <v>1219</v>
      </c>
      <c r="B5" s="114" t="s">
        <v>1220</v>
      </c>
      <c r="C5" s="114" t="s">
        <v>1221</v>
      </c>
      <c r="D5" s="112">
        <v>29500</v>
      </c>
      <c r="E5" s="112">
        <v>29500</v>
      </c>
    </row>
    <row r="6" spans="1:5" s="41" customFormat="1" ht="24" x14ac:dyDescent="0.2">
      <c r="A6" s="114" t="s">
        <v>1222</v>
      </c>
      <c r="B6" s="114" t="s">
        <v>3621</v>
      </c>
      <c r="C6" s="114" t="s">
        <v>1223</v>
      </c>
      <c r="D6" s="112">
        <v>24000</v>
      </c>
      <c r="E6" s="112">
        <v>24000</v>
      </c>
    </row>
    <row r="7" spans="1:5" s="41" customFormat="1" ht="24" x14ac:dyDescent="0.2">
      <c r="A7" s="114" t="s">
        <v>1224</v>
      </c>
      <c r="B7" s="114" t="s">
        <v>1225</v>
      </c>
      <c r="C7" s="114" t="s">
        <v>1226</v>
      </c>
      <c r="D7" s="112">
        <v>18800</v>
      </c>
      <c r="E7" s="112">
        <v>18800</v>
      </c>
    </row>
    <row r="8" spans="1:5" s="41" customFormat="1" ht="24" x14ac:dyDescent="0.2">
      <c r="A8" s="114" t="s">
        <v>1227</v>
      </c>
      <c r="B8" s="114" t="s">
        <v>213</v>
      </c>
      <c r="C8" s="114" t="s">
        <v>1228</v>
      </c>
      <c r="D8" s="112">
        <v>25700</v>
      </c>
      <c r="E8" s="112">
        <v>25700</v>
      </c>
    </row>
    <row r="9" spans="1:5" s="41" customFormat="1" ht="24" x14ac:dyDescent="0.2">
      <c r="A9" s="114" t="s">
        <v>1229</v>
      </c>
      <c r="B9" s="114" t="s">
        <v>1230</v>
      </c>
      <c r="C9" s="114" t="s">
        <v>1231</v>
      </c>
      <c r="D9" s="112">
        <v>21600</v>
      </c>
      <c r="E9" s="112">
        <v>21600</v>
      </c>
    </row>
    <row r="10" spans="1:5" s="41" customFormat="1" ht="24" x14ac:dyDescent="0.2">
      <c r="A10" s="114" t="s">
        <v>1232</v>
      </c>
      <c r="B10" s="114" t="s">
        <v>1233</v>
      </c>
      <c r="C10" s="114" t="s">
        <v>1234</v>
      </c>
      <c r="D10" s="112">
        <v>21700</v>
      </c>
      <c r="E10" s="112">
        <v>21700</v>
      </c>
    </row>
    <row r="11" spans="1:5" s="41" customFormat="1" ht="24" x14ac:dyDescent="0.2">
      <c r="A11" s="114" t="s">
        <v>1235</v>
      </c>
      <c r="B11" s="114" t="s">
        <v>1236</v>
      </c>
      <c r="C11" s="114" t="s">
        <v>1237</v>
      </c>
      <c r="D11" s="112">
        <v>24000</v>
      </c>
      <c r="E11" s="112">
        <v>24000</v>
      </c>
    </row>
    <row r="12" spans="1:5" s="41" customFormat="1" ht="24" x14ac:dyDescent="0.2">
      <c r="A12" s="114" t="s">
        <v>1238</v>
      </c>
      <c r="B12" s="114" t="s">
        <v>1239</v>
      </c>
      <c r="C12" s="114" t="s">
        <v>1240</v>
      </c>
      <c r="D12" s="112">
        <v>24300</v>
      </c>
      <c r="E12" s="112">
        <v>24300</v>
      </c>
    </row>
    <row r="13" spans="1:5" s="41" customFormat="1" ht="24.75" customHeight="1" x14ac:dyDescent="0.2">
      <c r="A13" s="114" t="s">
        <v>1241</v>
      </c>
      <c r="B13" s="114" t="s">
        <v>131</v>
      </c>
      <c r="C13" s="114" t="s">
        <v>3622</v>
      </c>
      <c r="D13" s="112">
        <v>27000</v>
      </c>
      <c r="E13" s="112">
        <v>27000</v>
      </c>
    </row>
    <row r="14" spans="1:5" s="41" customFormat="1" ht="24" x14ac:dyDescent="0.2">
      <c r="A14" s="114" t="s">
        <v>1242</v>
      </c>
      <c r="B14" s="114" t="s">
        <v>129</v>
      </c>
      <c r="C14" s="114" t="s">
        <v>1243</v>
      </c>
      <c r="D14" s="112">
        <v>27000</v>
      </c>
      <c r="E14" s="112">
        <v>27000</v>
      </c>
    </row>
    <row r="15" spans="1:5" s="41" customFormat="1" ht="24" x14ac:dyDescent="0.2">
      <c r="A15" s="114" t="s">
        <v>1244</v>
      </c>
      <c r="B15" s="114" t="s">
        <v>1245</v>
      </c>
      <c r="C15" s="114" t="s">
        <v>1246</v>
      </c>
      <c r="D15" s="112">
        <v>24000</v>
      </c>
      <c r="E15" s="112">
        <v>24000</v>
      </c>
    </row>
    <row r="16" spans="1:5" s="41" customFormat="1" ht="24" x14ac:dyDescent="0.2">
      <c r="A16" s="114" t="s">
        <v>1247</v>
      </c>
      <c r="B16" s="114" t="s">
        <v>1248</v>
      </c>
      <c r="C16" s="114" t="s">
        <v>1249</v>
      </c>
      <c r="D16" s="112">
        <v>17600</v>
      </c>
      <c r="E16" s="112">
        <v>17600</v>
      </c>
    </row>
    <row r="17" spans="1:5" s="41" customFormat="1" ht="24" x14ac:dyDescent="0.2">
      <c r="A17" s="114" t="s">
        <v>1250</v>
      </c>
      <c r="B17" s="114" t="s">
        <v>137</v>
      </c>
      <c r="C17" s="114" t="s">
        <v>1251</v>
      </c>
      <c r="D17" s="112">
        <v>16000</v>
      </c>
      <c r="E17" s="112">
        <v>16000</v>
      </c>
    </row>
    <row r="18" spans="1:5" s="41" customFormat="1" ht="24" x14ac:dyDescent="0.2">
      <c r="A18" s="114" t="s">
        <v>1252</v>
      </c>
      <c r="B18" s="114" t="s">
        <v>130</v>
      </c>
      <c r="C18" s="114" t="s">
        <v>1253</v>
      </c>
      <c r="D18" s="112">
        <v>27000</v>
      </c>
      <c r="E18" s="112">
        <v>27000</v>
      </c>
    </row>
    <row r="19" spans="1:5" s="41" customFormat="1" ht="24" x14ac:dyDescent="0.2">
      <c r="A19" s="114" t="s">
        <v>1254</v>
      </c>
      <c r="B19" s="114" t="s">
        <v>134</v>
      </c>
      <c r="C19" s="114" t="s">
        <v>1255</v>
      </c>
      <c r="D19" s="112">
        <v>27000</v>
      </c>
      <c r="E19" s="112">
        <v>27000</v>
      </c>
    </row>
    <row r="20" spans="1:5" s="41" customFormat="1" ht="24" x14ac:dyDescent="0.2">
      <c r="A20" s="114" t="s">
        <v>1256</v>
      </c>
      <c r="B20" s="114" t="s">
        <v>1257</v>
      </c>
      <c r="C20" s="114" t="s">
        <v>1258</v>
      </c>
      <c r="D20" s="112">
        <v>15200</v>
      </c>
      <c r="E20" s="112">
        <v>15200</v>
      </c>
    </row>
    <row r="21" spans="1:5" s="41" customFormat="1" ht="24" x14ac:dyDescent="0.2">
      <c r="A21" s="114" t="s">
        <v>1259</v>
      </c>
      <c r="B21" s="114" t="s">
        <v>3623</v>
      </c>
      <c r="C21" s="114" t="s">
        <v>1260</v>
      </c>
      <c r="D21" s="112">
        <v>27000</v>
      </c>
      <c r="E21" s="112">
        <v>27000</v>
      </c>
    </row>
    <row r="22" spans="1:5" s="41" customFormat="1" ht="24" x14ac:dyDescent="0.2">
      <c r="A22" s="114" t="s">
        <v>1261</v>
      </c>
      <c r="B22" s="114" t="s">
        <v>3624</v>
      </c>
      <c r="C22" s="114" t="s">
        <v>1262</v>
      </c>
      <c r="D22" s="112">
        <v>30000</v>
      </c>
      <c r="E22" s="112">
        <v>30000</v>
      </c>
    </row>
    <row r="23" spans="1:5" s="41" customFormat="1" ht="24" x14ac:dyDescent="0.2">
      <c r="A23" s="114" t="s">
        <v>1263</v>
      </c>
      <c r="B23" s="114" t="s">
        <v>133</v>
      </c>
      <c r="C23" s="114" t="s">
        <v>1264</v>
      </c>
      <c r="D23" s="112">
        <v>20500</v>
      </c>
      <c r="E23" s="112">
        <v>20500</v>
      </c>
    </row>
    <row r="24" spans="1:5" s="41" customFormat="1" ht="24" x14ac:dyDescent="0.2">
      <c r="A24" s="114" t="s">
        <v>1266</v>
      </c>
      <c r="B24" s="114" t="s">
        <v>136</v>
      </c>
      <c r="C24" s="114" t="s">
        <v>3625</v>
      </c>
      <c r="D24" s="112">
        <v>70000</v>
      </c>
      <c r="E24" s="112">
        <v>70000</v>
      </c>
    </row>
    <row r="25" spans="1:5" s="41" customFormat="1" ht="24" x14ac:dyDescent="0.2">
      <c r="A25" s="114" t="s">
        <v>1267</v>
      </c>
      <c r="B25" s="114" t="s">
        <v>1268</v>
      </c>
      <c r="C25" s="114" t="s">
        <v>1269</v>
      </c>
      <c r="D25" s="112">
        <v>60000</v>
      </c>
      <c r="E25" s="112">
        <v>60000</v>
      </c>
    </row>
    <row r="26" spans="1:5" s="41" customFormat="1" ht="24" x14ac:dyDescent="0.2">
      <c r="A26" s="114" t="s">
        <v>1270</v>
      </c>
      <c r="B26" s="114" t="s">
        <v>3635</v>
      </c>
      <c r="C26" s="114" t="s">
        <v>3634</v>
      </c>
      <c r="D26" s="112">
        <v>87400</v>
      </c>
      <c r="E26" s="112">
        <v>87400</v>
      </c>
    </row>
    <row r="27" spans="1:5" s="41" customFormat="1" ht="24" x14ac:dyDescent="0.2">
      <c r="A27" s="114" t="s">
        <v>1271</v>
      </c>
      <c r="B27" s="114" t="s">
        <v>131</v>
      </c>
      <c r="C27" s="114" t="s">
        <v>3627</v>
      </c>
      <c r="D27" s="112">
        <v>58167</v>
      </c>
      <c r="E27" s="112">
        <v>58167</v>
      </c>
    </row>
    <row r="28" spans="1:5" s="41" customFormat="1" ht="24" x14ac:dyDescent="0.2">
      <c r="A28" s="114" t="s">
        <v>1272</v>
      </c>
      <c r="B28" s="114" t="s">
        <v>120</v>
      </c>
      <c r="C28" s="114" t="s">
        <v>1273</v>
      </c>
      <c r="D28" s="112">
        <v>53000</v>
      </c>
      <c r="E28" s="112">
        <v>53000</v>
      </c>
    </row>
    <row r="29" spans="1:5" s="41" customFormat="1" ht="24" x14ac:dyDescent="0.2">
      <c r="A29" s="114" t="s">
        <v>1274</v>
      </c>
      <c r="B29" s="114" t="s">
        <v>3626</v>
      </c>
      <c r="C29" s="114" t="s">
        <v>1275</v>
      </c>
      <c r="D29" s="112">
        <v>60000</v>
      </c>
      <c r="E29" s="112">
        <v>60000</v>
      </c>
    </row>
    <row r="30" spans="1:5" s="41" customFormat="1" ht="24" x14ac:dyDescent="0.2">
      <c r="A30" s="114" t="s">
        <v>1276</v>
      </c>
      <c r="B30" s="114" t="s">
        <v>1277</v>
      </c>
      <c r="C30" s="114" t="s">
        <v>1278</v>
      </c>
      <c r="D30" s="112">
        <v>30000</v>
      </c>
      <c r="E30" s="112">
        <v>30000</v>
      </c>
    </row>
    <row r="31" spans="1:5" s="41" customFormat="1" ht="24" x14ac:dyDescent="0.2">
      <c r="A31" s="115" t="s">
        <v>1279</v>
      </c>
      <c r="B31" s="115" t="s">
        <v>1280</v>
      </c>
      <c r="C31" s="115" t="s">
        <v>3628</v>
      </c>
      <c r="D31" s="112">
        <v>22342</v>
      </c>
      <c r="E31" s="112">
        <v>22342</v>
      </c>
    </row>
    <row r="32" spans="1:5" s="41" customFormat="1" ht="24" x14ac:dyDescent="0.2">
      <c r="A32" s="114" t="s">
        <v>1281</v>
      </c>
      <c r="B32" s="114" t="s">
        <v>1282</v>
      </c>
      <c r="C32" s="114" t="s">
        <v>1283</v>
      </c>
      <c r="D32" s="112">
        <v>40000</v>
      </c>
      <c r="E32" s="112">
        <v>40000</v>
      </c>
    </row>
    <row r="33" spans="1:5" s="41" customFormat="1" ht="24" x14ac:dyDescent="0.2">
      <c r="A33" s="114" t="s">
        <v>1284</v>
      </c>
      <c r="B33" s="114" t="s">
        <v>1285</v>
      </c>
      <c r="C33" s="114" t="s">
        <v>1286</v>
      </c>
      <c r="D33" s="112">
        <v>30000</v>
      </c>
      <c r="E33" s="112">
        <v>30000</v>
      </c>
    </row>
    <row r="34" spans="1:5" s="41" customFormat="1" ht="24" x14ac:dyDescent="0.2">
      <c r="A34" s="114" t="s">
        <v>1287</v>
      </c>
      <c r="B34" s="114" t="s">
        <v>3623</v>
      </c>
      <c r="C34" s="114" t="s">
        <v>1288</v>
      </c>
      <c r="D34" s="112">
        <v>56790</v>
      </c>
      <c r="E34" s="112">
        <v>56790</v>
      </c>
    </row>
    <row r="35" spans="1:5" s="41" customFormat="1" ht="24" x14ac:dyDescent="0.2">
      <c r="A35" s="114" t="s">
        <v>1289</v>
      </c>
      <c r="B35" s="114" t="s">
        <v>1290</v>
      </c>
      <c r="C35" s="114" t="s">
        <v>1291</v>
      </c>
      <c r="D35" s="112">
        <v>62900</v>
      </c>
      <c r="E35" s="112">
        <v>62900</v>
      </c>
    </row>
    <row r="36" spans="1:5" s="41" customFormat="1" ht="24" x14ac:dyDescent="0.2">
      <c r="A36" s="114" t="s">
        <v>1292</v>
      </c>
      <c r="B36" s="114" t="s">
        <v>3629</v>
      </c>
      <c r="C36" s="114" t="s">
        <v>1293</v>
      </c>
      <c r="D36" s="112">
        <v>49000</v>
      </c>
      <c r="E36" s="112">
        <v>49000</v>
      </c>
    </row>
    <row r="37" spans="1:5" s="41" customFormat="1" ht="24" x14ac:dyDescent="0.2">
      <c r="A37" s="114" t="s">
        <v>1294</v>
      </c>
      <c r="B37" s="114" t="s">
        <v>1295</v>
      </c>
      <c r="C37" s="114" t="s">
        <v>1296</v>
      </c>
      <c r="D37" s="112">
        <v>70000</v>
      </c>
      <c r="E37" s="112">
        <v>70000</v>
      </c>
    </row>
    <row r="38" spans="1:5" s="41" customFormat="1" ht="24" x14ac:dyDescent="0.2">
      <c r="A38" s="114" t="s">
        <v>1297</v>
      </c>
      <c r="B38" s="114" t="s">
        <v>141</v>
      </c>
      <c r="C38" s="114" t="s">
        <v>1298</v>
      </c>
      <c r="D38" s="112">
        <v>70000</v>
      </c>
      <c r="E38" s="112">
        <v>70000</v>
      </c>
    </row>
    <row r="39" spans="1:5" s="41" customFormat="1" ht="24.75" customHeight="1" x14ac:dyDescent="0.2">
      <c r="A39" s="114" t="s">
        <v>1299</v>
      </c>
      <c r="B39" s="114" t="s">
        <v>3621</v>
      </c>
      <c r="C39" s="114" t="s">
        <v>1300</v>
      </c>
      <c r="D39" s="112">
        <v>105000</v>
      </c>
      <c r="E39" s="112">
        <v>105000</v>
      </c>
    </row>
    <row r="40" spans="1:5" s="41" customFormat="1" ht="24" x14ac:dyDescent="0.2">
      <c r="A40" s="114" t="s">
        <v>1301</v>
      </c>
      <c r="B40" s="114" t="s">
        <v>1302</v>
      </c>
      <c r="C40" s="114" t="s">
        <v>1303</v>
      </c>
      <c r="D40" s="112">
        <v>24500</v>
      </c>
      <c r="E40" s="112">
        <v>24500</v>
      </c>
    </row>
    <row r="41" spans="1:5" s="41" customFormat="1" ht="24" x14ac:dyDescent="0.2">
      <c r="A41" s="114" t="s">
        <v>1304</v>
      </c>
      <c r="B41" s="114" t="s">
        <v>1305</v>
      </c>
      <c r="C41" s="114" t="s">
        <v>1306</v>
      </c>
      <c r="D41" s="112">
        <v>50310</v>
      </c>
      <c r="E41" s="112">
        <v>50310</v>
      </c>
    </row>
    <row r="42" spans="1:5" s="41" customFormat="1" ht="24" x14ac:dyDescent="0.2">
      <c r="A42" s="114" t="s">
        <v>1307</v>
      </c>
      <c r="B42" s="114" t="s">
        <v>137</v>
      </c>
      <c r="C42" s="114" t="s">
        <v>1308</v>
      </c>
      <c r="D42" s="112">
        <v>30000</v>
      </c>
      <c r="E42" s="112">
        <v>30000</v>
      </c>
    </row>
    <row r="43" spans="1:5" s="41" customFormat="1" ht="24" x14ac:dyDescent="0.2">
      <c r="A43" s="114" t="s">
        <v>1309</v>
      </c>
      <c r="B43" s="114" t="s">
        <v>1310</v>
      </c>
      <c r="C43" s="114" t="s">
        <v>1311</v>
      </c>
      <c r="D43" s="112">
        <v>60000</v>
      </c>
      <c r="E43" s="112">
        <v>60000</v>
      </c>
    </row>
    <row r="44" spans="1:5" s="41" customFormat="1" ht="24" x14ac:dyDescent="0.2">
      <c r="A44" s="114" t="s">
        <v>1312</v>
      </c>
      <c r="B44" s="114" t="s">
        <v>1313</v>
      </c>
      <c r="C44" s="114" t="s">
        <v>1314</v>
      </c>
      <c r="D44" s="112">
        <v>59000</v>
      </c>
      <c r="E44" s="112">
        <v>59000</v>
      </c>
    </row>
    <row r="45" spans="1:5" s="41" customFormat="1" ht="24" x14ac:dyDescent="0.2">
      <c r="A45" s="114" t="s">
        <v>1315</v>
      </c>
      <c r="B45" s="114" t="s">
        <v>1316</v>
      </c>
      <c r="C45" s="114" t="s">
        <v>1317</v>
      </c>
      <c r="D45" s="112">
        <v>61499</v>
      </c>
      <c r="E45" s="112">
        <v>61499</v>
      </c>
    </row>
    <row r="46" spans="1:5" s="41" customFormat="1" ht="24" x14ac:dyDescent="0.2">
      <c r="A46" s="114" t="s">
        <v>1318</v>
      </c>
      <c r="B46" s="114" t="s">
        <v>1319</v>
      </c>
      <c r="C46" s="114" t="s">
        <v>1320</v>
      </c>
      <c r="D46" s="112">
        <v>70000</v>
      </c>
      <c r="E46" s="112">
        <v>70000</v>
      </c>
    </row>
    <row r="47" spans="1:5" s="41" customFormat="1" ht="24" x14ac:dyDescent="0.2">
      <c r="A47" s="114" t="s">
        <v>1321</v>
      </c>
      <c r="B47" s="114" t="s">
        <v>129</v>
      </c>
      <c r="C47" s="114" t="s">
        <v>1322</v>
      </c>
      <c r="D47" s="112">
        <v>70000</v>
      </c>
      <c r="E47" s="112">
        <v>70000</v>
      </c>
    </row>
    <row r="48" spans="1:5" s="41" customFormat="1" ht="24" x14ac:dyDescent="0.2">
      <c r="A48" s="114" t="s">
        <v>1323</v>
      </c>
      <c r="B48" s="114" t="s">
        <v>130</v>
      </c>
      <c r="C48" s="114" t="s">
        <v>1324</v>
      </c>
      <c r="D48" s="112">
        <v>43171</v>
      </c>
      <c r="E48" s="112">
        <v>43171</v>
      </c>
    </row>
    <row r="49" spans="1:5" s="41" customFormat="1" ht="24" x14ac:dyDescent="0.2">
      <c r="A49" s="114" t="s">
        <v>1325</v>
      </c>
      <c r="B49" s="114" t="s">
        <v>1257</v>
      </c>
      <c r="C49" s="114" t="s">
        <v>1326</v>
      </c>
      <c r="D49" s="112">
        <v>25000</v>
      </c>
      <c r="E49" s="112">
        <v>25000</v>
      </c>
    </row>
    <row r="50" spans="1:5" s="41" customFormat="1" ht="24" x14ac:dyDescent="0.2">
      <c r="A50" s="115" t="s">
        <v>1327</v>
      </c>
      <c r="B50" s="115" t="s">
        <v>1328</v>
      </c>
      <c r="C50" s="115" t="s">
        <v>1329</v>
      </c>
      <c r="D50" s="116">
        <v>31921</v>
      </c>
      <c r="E50" s="116">
        <v>31921</v>
      </c>
    </row>
    <row r="51" spans="1:5" s="41" customFormat="1" ht="24" x14ac:dyDescent="0.2">
      <c r="A51" s="114" t="s">
        <v>1330</v>
      </c>
      <c r="B51" s="114" t="s">
        <v>1331</v>
      </c>
      <c r="C51" s="114" t="s">
        <v>3630</v>
      </c>
      <c r="D51" s="112">
        <v>30000</v>
      </c>
      <c r="E51" s="112">
        <v>30000</v>
      </c>
    </row>
    <row r="52" spans="1:5" s="41" customFormat="1" ht="28.9" customHeight="1" x14ac:dyDescent="0.2">
      <c r="A52" s="115" t="s">
        <v>1332</v>
      </c>
      <c r="B52" s="115" t="s">
        <v>1333</v>
      </c>
      <c r="C52" s="115" t="s">
        <v>1334</v>
      </c>
      <c r="D52" s="112">
        <v>70000</v>
      </c>
      <c r="E52" s="112">
        <v>0</v>
      </c>
    </row>
    <row r="53" spans="1:5" s="41" customFormat="1" ht="24" x14ac:dyDescent="0.2">
      <c r="A53" s="114" t="s">
        <v>1335</v>
      </c>
      <c r="B53" s="114" t="s">
        <v>138</v>
      </c>
      <c r="C53" s="114" t="s">
        <v>3631</v>
      </c>
      <c r="D53" s="112">
        <v>69670</v>
      </c>
      <c r="E53" s="112">
        <v>69670</v>
      </c>
    </row>
    <row r="54" spans="1:5" s="41" customFormat="1" ht="28.5" customHeight="1" x14ac:dyDescent="0.2">
      <c r="A54" s="114" t="s">
        <v>1336</v>
      </c>
      <c r="B54" s="114" t="s">
        <v>1337</v>
      </c>
      <c r="C54" s="114" t="s">
        <v>139</v>
      </c>
      <c r="D54" s="112">
        <v>105000</v>
      </c>
      <c r="E54" s="112">
        <v>105000</v>
      </c>
    </row>
    <row r="55" spans="1:5" s="41" customFormat="1" ht="24" x14ac:dyDescent="0.2">
      <c r="A55" s="114" t="s">
        <v>1338</v>
      </c>
      <c r="B55" s="114" t="s">
        <v>1245</v>
      </c>
      <c r="C55" s="114" t="s">
        <v>1339</v>
      </c>
      <c r="D55" s="112">
        <v>74550</v>
      </c>
      <c r="E55" s="112">
        <v>74550</v>
      </c>
    </row>
    <row r="56" spans="1:5" s="41" customFormat="1" ht="24" x14ac:dyDescent="0.2">
      <c r="A56" s="114" t="s">
        <v>1340</v>
      </c>
      <c r="B56" s="114" t="s">
        <v>135</v>
      </c>
      <c r="C56" s="114" t="s">
        <v>3636</v>
      </c>
      <c r="D56" s="112">
        <v>60000</v>
      </c>
      <c r="E56" s="112">
        <v>60000</v>
      </c>
    </row>
    <row r="57" spans="1:5" s="41" customFormat="1" ht="24" x14ac:dyDescent="0.2">
      <c r="A57" s="114" t="s">
        <v>1341</v>
      </c>
      <c r="B57" s="114" t="s">
        <v>140</v>
      </c>
      <c r="C57" s="114" t="s">
        <v>3632</v>
      </c>
      <c r="D57" s="112">
        <v>76000</v>
      </c>
      <c r="E57" s="112">
        <v>76000</v>
      </c>
    </row>
    <row r="58" spans="1:5" s="41" customFormat="1" ht="24" x14ac:dyDescent="0.2">
      <c r="A58" s="114" t="s">
        <v>1342</v>
      </c>
      <c r="B58" s="114" t="s">
        <v>128</v>
      </c>
      <c r="C58" s="114" t="s">
        <v>1343</v>
      </c>
      <c r="D58" s="112">
        <v>56700</v>
      </c>
      <c r="E58" s="112">
        <v>56700</v>
      </c>
    </row>
    <row r="59" spans="1:5" s="41" customFormat="1" ht="42.6" customHeight="1" x14ac:dyDescent="0.2">
      <c r="A59" s="114" t="s">
        <v>1344</v>
      </c>
      <c r="B59" s="114" t="s">
        <v>143</v>
      </c>
      <c r="C59" s="114" t="s">
        <v>3633</v>
      </c>
      <c r="D59" s="112">
        <v>30000</v>
      </c>
      <c r="E59" s="112">
        <v>30000</v>
      </c>
    </row>
    <row r="60" spans="1:5" s="41" customFormat="1" ht="24" x14ac:dyDescent="0.2">
      <c r="A60" s="114" t="s">
        <v>1345</v>
      </c>
      <c r="B60" s="114" t="s">
        <v>1346</v>
      </c>
      <c r="C60" s="114" t="s">
        <v>1347</v>
      </c>
      <c r="D60" s="116">
        <v>25000</v>
      </c>
      <c r="E60" s="116">
        <v>25000</v>
      </c>
    </row>
  </sheetData>
  <mergeCells count="3">
    <mergeCell ref="A2:E2"/>
    <mergeCell ref="A1:C1"/>
    <mergeCell ref="A3:E3"/>
  </mergeCells>
  <pageMargins left="0.70866141732283472" right="0.70866141732283472" top="0.78740157480314965" bottom="0.78740157480314965" header="0.31496062992125984" footer="0.31496062992125984"/>
  <pageSetup paperSize="9" scale="98" firstPageNumber="23" orientation="portrait" useFirstPageNumber="1" r:id="rId1"/>
  <headerFooter scaleWithDoc="0">
    <oddFooter>&amp;C&amp;P&amp;RTab. č. 10 Krajské dotační programy kap. 48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7"/>
  <sheetViews>
    <sheetView topLeftCell="A13" workbookViewId="0">
      <selection activeCell="B21" sqref="B21"/>
    </sheetView>
  </sheetViews>
  <sheetFormatPr defaultRowHeight="15" x14ac:dyDescent="0.25"/>
  <cols>
    <col min="1" max="1" width="8.28515625" customWidth="1"/>
    <col min="2" max="2" width="18.85546875" customWidth="1"/>
    <col min="3" max="3" width="24.28515625" customWidth="1"/>
    <col min="4" max="5" width="17.5703125" customWidth="1"/>
  </cols>
  <sheetData>
    <row r="1" spans="1:5" s="36" customFormat="1" ht="27.6" customHeight="1" x14ac:dyDescent="0.25">
      <c r="A1" s="149" t="s">
        <v>26</v>
      </c>
      <c r="B1" s="150"/>
      <c r="C1" s="151"/>
      <c r="D1" s="54">
        <f>SUM(D5:D27)</f>
        <v>1619500</v>
      </c>
      <c r="E1" s="54">
        <f>SUM(E5:E27)</f>
        <v>1612950</v>
      </c>
    </row>
    <row r="2" spans="1:5" x14ac:dyDescent="0.25">
      <c r="A2" s="17"/>
      <c r="B2" s="17"/>
      <c r="C2" s="18"/>
      <c r="D2" s="20"/>
      <c r="E2" s="20"/>
    </row>
    <row r="3" spans="1:5" s="34" customFormat="1" ht="19.899999999999999" customHeight="1" x14ac:dyDescent="0.25">
      <c r="A3" s="148" t="s">
        <v>1349</v>
      </c>
      <c r="B3" s="148"/>
      <c r="C3" s="148"/>
      <c r="D3" s="148"/>
      <c r="E3" s="148"/>
    </row>
    <row r="4" spans="1:5" s="64" customFormat="1" ht="38.25" x14ac:dyDescent="0.2">
      <c r="A4" s="63" t="s">
        <v>318</v>
      </c>
      <c r="B4" s="63" t="s">
        <v>28</v>
      </c>
      <c r="C4" s="63" t="s">
        <v>57</v>
      </c>
      <c r="D4" s="39" t="s">
        <v>3268</v>
      </c>
      <c r="E4" s="35" t="s">
        <v>3267</v>
      </c>
    </row>
    <row r="5" spans="1:5" ht="24" x14ac:dyDescent="0.25">
      <c r="A5" s="94" t="s">
        <v>1350</v>
      </c>
      <c r="B5" s="94" t="s">
        <v>126</v>
      </c>
      <c r="C5" s="94" t="s">
        <v>127</v>
      </c>
      <c r="D5" s="113">
        <v>200000</v>
      </c>
      <c r="E5" s="113">
        <v>200000</v>
      </c>
    </row>
    <row r="6" spans="1:5" ht="24" x14ac:dyDescent="0.25">
      <c r="A6" s="94" t="s">
        <v>1351</v>
      </c>
      <c r="B6" s="94" t="s">
        <v>3638</v>
      </c>
      <c r="C6" s="94" t="s">
        <v>1352</v>
      </c>
      <c r="D6" s="113">
        <v>21600</v>
      </c>
      <c r="E6" s="113">
        <v>21600</v>
      </c>
    </row>
    <row r="7" spans="1:5" ht="24" x14ac:dyDescent="0.25">
      <c r="A7" s="94" t="s">
        <v>1353</v>
      </c>
      <c r="B7" s="94" t="s">
        <v>1220</v>
      </c>
      <c r="C7" s="94" t="s">
        <v>1354</v>
      </c>
      <c r="D7" s="113">
        <v>32900</v>
      </c>
      <c r="E7" s="113">
        <v>32900</v>
      </c>
    </row>
    <row r="8" spans="1:5" ht="24" x14ac:dyDescent="0.25">
      <c r="A8" s="94" t="s">
        <v>1355</v>
      </c>
      <c r="B8" s="94" t="s">
        <v>3637</v>
      </c>
      <c r="C8" s="94" t="s">
        <v>1356</v>
      </c>
      <c r="D8" s="113">
        <v>33300</v>
      </c>
      <c r="E8" s="113">
        <v>33300</v>
      </c>
    </row>
    <row r="9" spans="1:5" ht="24" x14ac:dyDescent="0.25">
      <c r="A9" s="94" t="s">
        <v>1357</v>
      </c>
      <c r="B9" s="94" t="s">
        <v>1305</v>
      </c>
      <c r="C9" s="94" t="s">
        <v>1358</v>
      </c>
      <c r="D9" s="113">
        <v>26600</v>
      </c>
      <c r="E9" s="113">
        <v>26600</v>
      </c>
    </row>
    <row r="10" spans="1:5" ht="24" x14ac:dyDescent="0.25">
      <c r="A10" s="94" t="s">
        <v>1359</v>
      </c>
      <c r="B10" s="94" t="s">
        <v>3639</v>
      </c>
      <c r="C10" s="94" t="s">
        <v>1360</v>
      </c>
      <c r="D10" s="113">
        <v>25600</v>
      </c>
      <c r="E10" s="113">
        <v>25600</v>
      </c>
    </row>
    <row r="11" spans="1:5" ht="24" x14ac:dyDescent="0.25">
      <c r="A11" s="94" t="s">
        <v>1361</v>
      </c>
      <c r="B11" s="94" t="s">
        <v>3640</v>
      </c>
      <c r="C11" s="94" t="s">
        <v>1362</v>
      </c>
      <c r="D11" s="113">
        <v>37500</v>
      </c>
      <c r="E11" s="113">
        <v>37500</v>
      </c>
    </row>
    <row r="12" spans="1:5" ht="24" x14ac:dyDescent="0.25">
      <c r="A12" s="94" t="s">
        <v>1363</v>
      </c>
      <c r="B12" s="94" t="s">
        <v>3641</v>
      </c>
      <c r="C12" s="94" t="s">
        <v>3642</v>
      </c>
      <c r="D12" s="113">
        <v>42300</v>
      </c>
      <c r="E12" s="113">
        <v>42300</v>
      </c>
    </row>
    <row r="13" spans="1:5" ht="27.75" customHeight="1" x14ac:dyDescent="0.25">
      <c r="A13" s="94" t="s">
        <v>1364</v>
      </c>
      <c r="B13" s="94" t="s">
        <v>3643</v>
      </c>
      <c r="C13" s="94" t="s">
        <v>1365</v>
      </c>
      <c r="D13" s="113">
        <v>47500</v>
      </c>
      <c r="E13" s="113">
        <v>47500</v>
      </c>
    </row>
    <row r="14" spans="1:5" ht="24" x14ac:dyDescent="0.25">
      <c r="A14" s="94" t="s">
        <v>1366</v>
      </c>
      <c r="B14" s="94" t="s">
        <v>121</v>
      </c>
      <c r="C14" s="94" t="s">
        <v>3644</v>
      </c>
      <c r="D14" s="113">
        <v>200000</v>
      </c>
      <c r="E14" s="113">
        <v>200000</v>
      </c>
    </row>
    <row r="15" spans="1:5" ht="24" x14ac:dyDescent="0.25">
      <c r="A15" s="94" t="s">
        <v>1367</v>
      </c>
      <c r="B15" s="94" t="s">
        <v>130</v>
      </c>
      <c r="C15" s="94" t="s">
        <v>1368</v>
      </c>
      <c r="D15" s="113">
        <v>35400</v>
      </c>
      <c r="E15" s="113">
        <v>35400</v>
      </c>
    </row>
    <row r="16" spans="1:5" ht="24" x14ac:dyDescent="0.25">
      <c r="A16" s="94" t="s">
        <v>1369</v>
      </c>
      <c r="B16" s="94" t="s">
        <v>1370</v>
      </c>
      <c r="C16" s="94" t="s">
        <v>1371</v>
      </c>
      <c r="D16" s="113">
        <v>32300</v>
      </c>
      <c r="E16" s="113">
        <v>32300</v>
      </c>
    </row>
    <row r="17" spans="1:5" ht="24" x14ac:dyDescent="0.25">
      <c r="A17" s="94" t="s">
        <v>1372</v>
      </c>
      <c r="B17" s="94" t="s">
        <v>3645</v>
      </c>
      <c r="C17" s="94" t="s">
        <v>1374</v>
      </c>
      <c r="D17" s="113">
        <v>39800</v>
      </c>
      <c r="E17" s="113">
        <v>39800</v>
      </c>
    </row>
    <row r="18" spans="1:5" ht="36" x14ac:dyDescent="0.25">
      <c r="A18" s="94" t="s">
        <v>1375</v>
      </c>
      <c r="B18" s="94" t="s">
        <v>124</v>
      </c>
      <c r="C18" s="94" t="s">
        <v>3646</v>
      </c>
      <c r="D18" s="113">
        <v>190000</v>
      </c>
      <c r="E18" s="113">
        <v>190000</v>
      </c>
    </row>
    <row r="19" spans="1:5" ht="24" x14ac:dyDescent="0.25">
      <c r="A19" s="94" t="s">
        <v>1376</v>
      </c>
      <c r="B19" s="94" t="s">
        <v>123</v>
      </c>
      <c r="C19" s="94" t="s">
        <v>1377</v>
      </c>
      <c r="D19" s="113">
        <v>19100</v>
      </c>
      <c r="E19" s="113">
        <v>19100</v>
      </c>
    </row>
    <row r="20" spans="1:5" ht="36" x14ac:dyDescent="0.25">
      <c r="A20" s="94" t="s">
        <v>1378</v>
      </c>
      <c r="B20" s="94" t="s">
        <v>3647</v>
      </c>
      <c r="C20" s="94" t="s">
        <v>1379</v>
      </c>
      <c r="D20" s="113">
        <v>42100</v>
      </c>
      <c r="E20" s="113">
        <v>42100</v>
      </c>
    </row>
    <row r="21" spans="1:5" ht="24" x14ac:dyDescent="0.25">
      <c r="A21" s="94" t="s">
        <v>1380</v>
      </c>
      <c r="B21" s="94" t="s">
        <v>131</v>
      </c>
      <c r="C21" s="94" t="s">
        <v>1381</v>
      </c>
      <c r="D21" s="113">
        <f>47500</f>
        <v>47500</v>
      </c>
      <c r="E21" s="102">
        <f>D21-6350</f>
        <v>41150</v>
      </c>
    </row>
    <row r="22" spans="1:5" ht="24" x14ac:dyDescent="0.25">
      <c r="A22" s="94" t="s">
        <v>1382</v>
      </c>
      <c r="B22" s="94" t="s">
        <v>125</v>
      </c>
      <c r="C22" s="94" t="s">
        <v>1383</v>
      </c>
      <c r="D22" s="113">
        <v>179600</v>
      </c>
      <c r="E22" s="113">
        <v>179600</v>
      </c>
    </row>
    <row r="23" spans="1:5" ht="24" x14ac:dyDescent="0.25">
      <c r="A23" s="94" t="s">
        <v>1384</v>
      </c>
      <c r="B23" s="94" t="s">
        <v>122</v>
      </c>
      <c r="C23" s="94" t="s">
        <v>1385</v>
      </c>
      <c r="D23" s="113">
        <v>180000</v>
      </c>
      <c r="E23" s="113">
        <v>180000</v>
      </c>
    </row>
    <row r="24" spans="1:5" ht="24" x14ac:dyDescent="0.25">
      <c r="A24" s="94" t="s">
        <v>1386</v>
      </c>
      <c r="B24" s="94" t="s">
        <v>1387</v>
      </c>
      <c r="C24" s="94" t="s">
        <v>1388</v>
      </c>
      <c r="D24" s="113">
        <f>101900</f>
        <v>101900</v>
      </c>
      <c r="E24" s="102">
        <f>D24-200</f>
        <v>101700</v>
      </c>
    </row>
    <row r="25" spans="1:5" ht="36" x14ac:dyDescent="0.25">
      <c r="A25" s="94" t="s">
        <v>1389</v>
      </c>
      <c r="B25" s="94" t="s">
        <v>1239</v>
      </c>
      <c r="C25" s="94" t="s">
        <v>1390</v>
      </c>
      <c r="D25" s="113">
        <v>20400</v>
      </c>
      <c r="E25" s="113">
        <v>20400</v>
      </c>
    </row>
    <row r="26" spans="1:5" ht="43.5" customHeight="1" x14ac:dyDescent="0.25">
      <c r="A26" s="94" t="s">
        <v>1391</v>
      </c>
      <c r="B26" s="94" t="s">
        <v>1392</v>
      </c>
      <c r="C26" s="94" t="s">
        <v>1393</v>
      </c>
      <c r="D26" s="113">
        <v>42500</v>
      </c>
      <c r="E26" s="113">
        <v>42500</v>
      </c>
    </row>
    <row r="27" spans="1:5" ht="36" x14ac:dyDescent="0.25">
      <c r="A27" s="94" t="s">
        <v>1394</v>
      </c>
      <c r="B27" s="94" t="s">
        <v>132</v>
      </c>
      <c r="C27" s="94" t="s">
        <v>1395</v>
      </c>
      <c r="D27" s="113">
        <v>21600</v>
      </c>
      <c r="E27" s="113">
        <v>21600</v>
      </c>
    </row>
  </sheetData>
  <mergeCells count="2">
    <mergeCell ref="A3:E3"/>
    <mergeCell ref="A1:C1"/>
  </mergeCells>
  <pageMargins left="0.70866141732283472" right="0.70866141732283472" top="0.78740157480314965" bottom="0.78740157480314965" header="0.31496062992125984" footer="0.31496062992125984"/>
  <pageSetup paperSize="9" firstPageNumber="25" orientation="portrait" useFirstPageNumber="1" r:id="rId1"/>
  <headerFooter>
    <oddFooter>&amp;C&amp;P&amp;RTab. č. 10 Krajské dotační programy kap. 48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4FC2A-1FB3-47B5-A25B-5222B53F06EA}">
  <dimension ref="A1:G165"/>
  <sheetViews>
    <sheetView topLeftCell="A151" zoomScaleNormal="100" workbookViewId="0">
      <selection activeCell="C158" sqref="C158"/>
    </sheetView>
  </sheetViews>
  <sheetFormatPr defaultColWidth="9.140625" defaultRowHeight="12.75" x14ac:dyDescent="0.25"/>
  <cols>
    <col min="1" max="1" width="12" style="22" customWidth="1"/>
    <col min="2" max="2" width="23.28515625" style="22" customWidth="1"/>
    <col min="3" max="3" width="37.28515625" style="22" customWidth="1"/>
    <col min="4" max="5" width="14.42578125" style="22" customWidth="1"/>
    <col min="6" max="6" width="13.140625" style="22" customWidth="1"/>
    <col min="7" max="7" width="12.5703125" style="22" bestFit="1" customWidth="1"/>
    <col min="8" max="16384" width="9.140625" style="22"/>
  </cols>
  <sheetData>
    <row r="1" spans="1:7" ht="25.5" customHeight="1" x14ac:dyDescent="0.25">
      <c r="A1" s="135" t="s">
        <v>16</v>
      </c>
      <c r="B1" s="135"/>
      <c r="C1" s="135"/>
      <c r="D1" s="21">
        <f>SUM(D7:D163)</f>
        <v>19256000</v>
      </c>
      <c r="E1" s="21">
        <f>SUM(E7:E163)</f>
        <v>16956814.600000001</v>
      </c>
      <c r="G1" s="47"/>
    </row>
    <row r="3" spans="1:7" s="23" customFormat="1" x14ac:dyDescent="0.25">
      <c r="A3" s="152" t="s">
        <v>2454</v>
      </c>
      <c r="B3" s="152"/>
      <c r="C3" s="152"/>
      <c r="D3" s="152"/>
      <c r="E3" s="152"/>
    </row>
    <row r="4" spans="1:7" s="23" customFormat="1" x14ac:dyDescent="0.25">
      <c r="A4" s="153" t="s">
        <v>2455</v>
      </c>
      <c r="B4" s="153"/>
      <c r="C4" s="153"/>
      <c r="D4" s="153"/>
      <c r="E4" s="153"/>
    </row>
    <row r="5" spans="1:7" s="23" customFormat="1" x14ac:dyDescent="0.25">
      <c r="A5" s="152" t="s">
        <v>2456</v>
      </c>
      <c r="B5" s="152"/>
      <c r="C5" s="152"/>
      <c r="D5" s="152"/>
      <c r="E5" s="152"/>
    </row>
    <row r="6" spans="1:7" s="52" customFormat="1" ht="31.5" customHeight="1" x14ac:dyDescent="0.25">
      <c r="A6" s="71" t="s">
        <v>267</v>
      </c>
      <c r="B6" s="72" t="s">
        <v>28</v>
      </c>
      <c r="C6" s="72" t="s">
        <v>1</v>
      </c>
      <c r="D6" s="71" t="s">
        <v>3269</v>
      </c>
      <c r="E6" s="71" t="s">
        <v>1217</v>
      </c>
    </row>
    <row r="7" spans="1:7" s="118" customFormat="1" ht="24" x14ac:dyDescent="0.25">
      <c r="A7" s="117" t="s">
        <v>2457</v>
      </c>
      <c r="B7" s="105" t="s">
        <v>280</v>
      </c>
      <c r="C7" s="105" t="s">
        <v>2458</v>
      </c>
      <c r="D7" s="106">
        <v>40000</v>
      </c>
      <c r="E7" s="106">
        <v>40000</v>
      </c>
    </row>
    <row r="8" spans="1:7" s="118" customFormat="1" ht="24" x14ac:dyDescent="0.25">
      <c r="A8" s="117" t="s">
        <v>2459</v>
      </c>
      <c r="B8" s="105" t="s">
        <v>2460</v>
      </c>
      <c r="C8" s="105" t="s">
        <v>2461</v>
      </c>
      <c r="D8" s="106">
        <v>42000</v>
      </c>
      <c r="E8" s="106">
        <v>42000</v>
      </c>
    </row>
    <row r="9" spans="1:7" s="118" customFormat="1" ht="24" x14ac:dyDescent="0.25">
      <c r="A9" s="117" t="s">
        <v>2462</v>
      </c>
      <c r="B9" s="105" t="s">
        <v>286</v>
      </c>
      <c r="C9" s="105" t="s">
        <v>2463</v>
      </c>
      <c r="D9" s="106">
        <v>51000</v>
      </c>
      <c r="E9" s="106">
        <v>51000</v>
      </c>
    </row>
    <row r="10" spans="1:7" s="118" customFormat="1" ht="24" x14ac:dyDescent="0.25">
      <c r="A10" s="117" t="s">
        <v>2464</v>
      </c>
      <c r="B10" s="105" t="s">
        <v>275</v>
      </c>
      <c r="C10" s="105" t="s">
        <v>2465</v>
      </c>
      <c r="D10" s="106">
        <v>78000</v>
      </c>
      <c r="E10" s="106">
        <v>78000</v>
      </c>
    </row>
    <row r="11" spans="1:7" s="118" customFormat="1" x14ac:dyDescent="0.25">
      <c r="A11" s="117" t="s">
        <v>2466</v>
      </c>
      <c r="B11" s="105" t="s">
        <v>272</v>
      </c>
      <c r="C11" s="105" t="s">
        <v>2467</v>
      </c>
      <c r="D11" s="106">
        <v>129000</v>
      </c>
      <c r="E11" s="106">
        <v>129000</v>
      </c>
    </row>
    <row r="12" spans="1:7" s="118" customFormat="1" x14ac:dyDescent="0.25">
      <c r="A12" s="117" t="s">
        <v>2468</v>
      </c>
      <c r="B12" s="105" t="s">
        <v>105</v>
      </c>
      <c r="C12" s="105" t="s">
        <v>2469</v>
      </c>
      <c r="D12" s="106">
        <v>40000</v>
      </c>
      <c r="E12" s="106">
        <v>40000</v>
      </c>
    </row>
    <row r="13" spans="1:7" s="118" customFormat="1" x14ac:dyDescent="0.25">
      <c r="A13" s="117" t="s">
        <v>2470</v>
      </c>
      <c r="B13" s="105" t="s">
        <v>2471</v>
      </c>
      <c r="C13" s="105" t="s">
        <v>2472</v>
      </c>
      <c r="D13" s="106">
        <v>53000</v>
      </c>
      <c r="E13" s="106">
        <v>53000</v>
      </c>
    </row>
    <row r="14" spans="1:7" s="118" customFormat="1" x14ac:dyDescent="0.25">
      <c r="A14" s="117" t="s">
        <v>2473</v>
      </c>
      <c r="B14" s="105" t="s">
        <v>49</v>
      </c>
      <c r="C14" s="105" t="s">
        <v>2474</v>
      </c>
      <c r="D14" s="106">
        <v>72000</v>
      </c>
      <c r="E14" s="106">
        <v>72000</v>
      </c>
    </row>
    <row r="15" spans="1:7" s="118" customFormat="1" ht="24" x14ac:dyDescent="0.25">
      <c r="A15" s="117" t="s">
        <v>2475</v>
      </c>
      <c r="B15" s="105" t="s">
        <v>2476</v>
      </c>
      <c r="C15" s="105" t="s">
        <v>2477</v>
      </c>
      <c r="D15" s="106">
        <v>136000</v>
      </c>
      <c r="E15" s="106">
        <v>136000</v>
      </c>
    </row>
    <row r="16" spans="1:7" s="118" customFormat="1" x14ac:dyDescent="0.25">
      <c r="A16" s="117" t="s">
        <v>2478</v>
      </c>
      <c r="B16" s="105" t="s">
        <v>2479</v>
      </c>
      <c r="C16" s="105" t="s">
        <v>2480</v>
      </c>
      <c r="D16" s="106">
        <v>43000</v>
      </c>
      <c r="E16" s="106">
        <v>43000</v>
      </c>
    </row>
    <row r="17" spans="1:5" s="118" customFormat="1" ht="24" x14ac:dyDescent="0.25">
      <c r="A17" s="117" t="s">
        <v>2481</v>
      </c>
      <c r="B17" s="105" t="s">
        <v>283</v>
      </c>
      <c r="C17" s="105" t="s">
        <v>2482</v>
      </c>
      <c r="D17" s="106">
        <v>87000</v>
      </c>
      <c r="E17" s="106">
        <v>87000</v>
      </c>
    </row>
    <row r="18" spans="1:5" s="118" customFormat="1" ht="24" x14ac:dyDescent="0.25">
      <c r="A18" s="117" t="s">
        <v>2483</v>
      </c>
      <c r="B18" s="105" t="s">
        <v>51</v>
      </c>
      <c r="C18" s="105" t="s">
        <v>2484</v>
      </c>
      <c r="D18" s="106">
        <v>125000</v>
      </c>
      <c r="E18" s="106">
        <v>125000</v>
      </c>
    </row>
    <row r="19" spans="1:5" s="118" customFormat="1" x14ac:dyDescent="0.25">
      <c r="A19" s="117" t="s">
        <v>2485</v>
      </c>
      <c r="B19" s="105" t="s">
        <v>292</v>
      </c>
      <c r="C19" s="105" t="s">
        <v>293</v>
      </c>
      <c r="D19" s="106">
        <v>70000</v>
      </c>
      <c r="E19" s="106">
        <v>70000</v>
      </c>
    </row>
    <row r="20" spans="1:5" s="118" customFormat="1" ht="24" x14ac:dyDescent="0.25">
      <c r="A20" s="117" t="s">
        <v>2486</v>
      </c>
      <c r="B20" s="105" t="s">
        <v>2487</v>
      </c>
      <c r="C20" s="105" t="s">
        <v>2488</v>
      </c>
      <c r="D20" s="106">
        <v>129000</v>
      </c>
      <c r="E20" s="106">
        <v>129000</v>
      </c>
    </row>
    <row r="21" spans="1:5" s="118" customFormat="1" ht="24" x14ac:dyDescent="0.25">
      <c r="A21" s="117" t="s">
        <v>2489</v>
      </c>
      <c r="B21" s="105" t="s">
        <v>268</v>
      </c>
      <c r="C21" s="105" t="s">
        <v>2490</v>
      </c>
      <c r="D21" s="106">
        <v>40000</v>
      </c>
      <c r="E21" s="106">
        <v>40000</v>
      </c>
    </row>
    <row r="22" spans="1:5" s="118" customFormat="1" ht="24" x14ac:dyDescent="0.25">
      <c r="A22" s="117" t="s">
        <v>2491</v>
      </c>
      <c r="B22" s="105" t="s">
        <v>291</v>
      </c>
      <c r="C22" s="105" t="s">
        <v>2492</v>
      </c>
      <c r="D22" s="106">
        <v>132000</v>
      </c>
      <c r="E22" s="106">
        <v>132000</v>
      </c>
    </row>
    <row r="23" spans="1:5" s="118" customFormat="1" x14ac:dyDescent="0.25">
      <c r="A23" s="117" t="s">
        <v>2493</v>
      </c>
      <c r="B23" s="105" t="s">
        <v>288</v>
      </c>
      <c r="C23" s="105" t="s">
        <v>2494</v>
      </c>
      <c r="D23" s="106">
        <v>40000</v>
      </c>
      <c r="E23" s="106">
        <v>40000</v>
      </c>
    </row>
    <row r="24" spans="1:5" s="118" customFormat="1" ht="24" x14ac:dyDescent="0.25">
      <c r="A24" s="117" t="s">
        <v>2495</v>
      </c>
      <c r="B24" s="105" t="s">
        <v>271</v>
      </c>
      <c r="C24" s="105" t="s">
        <v>2496</v>
      </c>
      <c r="D24" s="106">
        <v>42000</v>
      </c>
      <c r="E24" s="106">
        <v>42000</v>
      </c>
    </row>
    <row r="25" spans="1:5" s="118" customFormat="1" x14ac:dyDescent="0.25">
      <c r="A25" s="117" t="s">
        <v>2497</v>
      </c>
      <c r="B25" s="105" t="s">
        <v>297</v>
      </c>
      <c r="C25" s="105" t="s">
        <v>2498</v>
      </c>
      <c r="D25" s="106">
        <v>139000</v>
      </c>
      <c r="E25" s="106">
        <v>139000</v>
      </c>
    </row>
    <row r="26" spans="1:5" s="118" customFormat="1" ht="24" customHeight="1" x14ac:dyDescent="0.25">
      <c r="A26" s="117" t="s">
        <v>2499</v>
      </c>
      <c r="B26" s="105" t="s">
        <v>296</v>
      </c>
      <c r="C26" s="105" t="s">
        <v>2500</v>
      </c>
      <c r="D26" s="106">
        <v>114000</v>
      </c>
      <c r="E26" s="106">
        <v>114000</v>
      </c>
    </row>
    <row r="27" spans="1:5" s="118" customFormat="1" ht="24" x14ac:dyDescent="0.25">
      <c r="A27" s="117" t="s">
        <v>2501</v>
      </c>
      <c r="B27" s="105" t="s">
        <v>2502</v>
      </c>
      <c r="C27" s="105" t="s">
        <v>2503</v>
      </c>
      <c r="D27" s="106">
        <v>54000</v>
      </c>
      <c r="E27" s="106">
        <v>54000</v>
      </c>
    </row>
    <row r="28" spans="1:5" s="118" customFormat="1" x14ac:dyDescent="0.25">
      <c r="A28" s="117" t="s">
        <v>2504</v>
      </c>
      <c r="B28" s="105" t="s">
        <v>2505</v>
      </c>
      <c r="C28" s="105" t="s">
        <v>2506</v>
      </c>
      <c r="D28" s="106">
        <v>40000</v>
      </c>
      <c r="E28" s="106">
        <v>40000</v>
      </c>
    </row>
    <row r="29" spans="1:5" s="118" customFormat="1" ht="24" x14ac:dyDescent="0.25">
      <c r="A29" s="117" t="s">
        <v>2507</v>
      </c>
      <c r="B29" s="105" t="s">
        <v>2508</v>
      </c>
      <c r="C29" s="105" t="s">
        <v>2509</v>
      </c>
      <c r="D29" s="106">
        <v>67000</v>
      </c>
      <c r="E29" s="106">
        <v>67000</v>
      </c>
    </row>
    <row r="30" spans="1:5" s="118" customFormat="1" ht="24" x14ac:dyDescent="0.25">
      <c r="A30" s="117" t="s">
        <v>2510</v>
      </c>
      <c r="B30" s="105" t="s">
        <v>2511</v>
      </c>
      <c r="C30" s="105" t="s">
        <v>2512</v>
      </c>
      <c r="D30" s="106">
        <v>124000</v>
      </c>
      <c r="E30" s="106">
        <v>124000</v>
      </c>
    </row>
    <row r="31" spans="1:5" s="118" customFormat="1" ht="24" x14ac:dyDescent="0.25">
      <c r="A31" s="117" t="s">
        <v>2513</v>
      </c>
      <c r="B31" s="105" t="s">
        <v>2514</v>
      </c>
      <c r="C31" s="105" t="s">
        <v>2515</v>
      </c>
      <c r="D31" s="106">
        <v>40000</v>
      </c>
      <c r="E31" s="106">
        <v>40000</v>
      </c>
    </row>
    <row r="32" spans="1:5" s="118" customFormat="1" ht="24" x14ac:dyDescent="0.25">
      <c r="A32" s="117" t="s">
        <v>2516</v>
      </c>
      <c r="B32" s="105" t="s">
        <v>2517</v>
      </c>
      <c r="C32" s="105" t="s">
        <v>2518</v>
      </c>
      <c r="D32" s="106">
        <v>64000</v>
      </c>
      <c r="E32" s="106">
        <v>64000</v>
      </c>
    </row>
    <row r="33" spans="1:5" s="118" customFormat="1" x14ac:dyDescent="0.25">
      <c r="A33" s="117" t="s">
        <v>2519</v>
      </c>
      <c r="B33" s="105" t="s">
        <v>2520</v>
      </c>
      <c r="C33" s="105" t="s">
        <v>2521</v>
      </c>
      <c r="D33" s="106">
        <v>124000</v>
      </c>
      <c r="E33" s="106">
        <v>124000</v>
      </c>
    </row>
    <row r="34" spans="1:5" s="118" customFormat="1" x14ac:dyDescent="0.25">
      <c r="A34" s="117" t="s">
        <v>2522</v>
      </c>
      <c r="B34" s="105" t="s">
        <v>285</v>
      </c>
      <c r="C34" s="105" t="s">
        <v>2523</v>
      </c>
      <c r="D34" s="106">
        <v>58000</v>
      </c>
      <c r="E34" s="106">
        <v>40000</v>
      </c>
    </row>
    <row r="35" spans="1:5" s="118" customFormat="1" ht="28.5" customHeight="1" x14ac:dyDescent="0.25">
      <c r="A35" s="117" t="s">
        <v>2524</v>
      </c>
      <c r="B35" s="105" t="s">
        <v>3648</v>
      </c>
      <c r="C35" s="105" t="s">
        <v>2525</v>
      </c>
      <c r="D35" s="106">
        <v>51000</v>
      </c>
      <c r="E35" s="106">
        <v>51000</v>
      </c>
    </row>
    <row r="36" spans="1:5" s="118" customFormat="1" x14ac:dyDescent="0.25">
      <c r="A36" s="117" t="s">
        <v>2526</v>
      </c>
      <c r="B36" s="105" t="s">
        <v>281</v>
      </c>
      <c r="C36" s="105" t="s">
        <v>282</v>
      </c>
      <c r="D36" s="106">
        <v>45000</v>
      </c>
      <c r="E36" s="106">
        <v>45000</v>
      </c>
    </row>
    <row r="37" spans="1:5" s="118" customFormat="1" ht="36" x14ac:dyDescent="0.25">
      <c r="A37" s="117" t="s">
        <v>2527</v>
      </c>
      <c r="B37" s="105" t="s">
        <v>3649</v>
      </c>
      <c r="C37" s="105" t="s">
        <v>2528</v>
      </c>
      <c r="D37" s="106">
        <v>47000</v>
      </c>
      <c r="E37" s="106">
        <v>47000</v>
      </c>
    </row>
    <row r="38" spans="1:5" s="118" customFormat="1" x14ac:dyDescent="0.25">
      <c r="A38" s="117" t="s">
        <v>2529</v>
      </c>
      <c r="B38" s="105" t="s">
        <v>276</v>
      </c>
      <c r="C38" s="105" t="s">
        <v>2530</v>
      </c>
      <c r="D38" s="106">
        <v>94000</v>
      </c>
      <c r="E38" s="106">
        <v>94000</v>
      </c>
    </row>
    <row r="39" spans="1:5" s="118" customFormat="1" x14ac:dyDescent="0.25">
      <c r="A39" s="117" t="s">
        <v>2531</v>
      </c>
      <c r="B39" s="105" t="s">
        <v>2532</v>
      </c>
      <c r="C39" s="105" t="s">
        <v>2533</v>
      </c>
      <c r="D39" s="106">
        <v>42000</v>
      </c>
      <c r="E39" s="106">
        <v>42000</v>
      </c>
    </row>
    <row r="40" spans="1:5" s="118" customFormat="1" ht="24" x14ac:dyDescent="0.25">
      <c r="A40" s="117" t="s">
        <v>2534</v>
      </c>
      <c r="B40" s="105" t="s">
        <v>2535</v>
      </c>
      <c r="C40" s="105" t="s">
        <v>2536</v>
      </c>
      <c r="D40" s="106">
        <v>57000</v>
      </c>
      <c r="E40" s="106">
        <v>57000</v>
      </c>
    </row>
    <row r="41" spans="1:5" s="118" customFormat="1" ht="36" x14ac:dyDescent="0.25">
      <c r="A41" s="117" t="s">
        <v>2537</v>
      </c>
      <c r="B41" s="105" t="s">
        <v>3650</v>
      </c>
      <c r="C41" s="105" t="s">
        <v>2538</v>
      </c>
      <c r="D41" s="106">
        <v>60000</v>
      </c>
      <c r="E41" s="106">
        <v>60000</v>
      </c>
    </row>
    <row r="42" spans="1:5" s="118" customFormat="1" x14ac:dyDescent="0.25">
      <c r="A42" s="117" t="s">
        <v>2539</v>
      </c>
      <c r="B42" s="105" t="s">
        <v>2540</v>
      </c>
      <c r="C42" s="105" t="s">
        <v>2541</v>
      </c>
      <c r="D42" s="106">
        <v>89000</v>
      </c>
      <c r="E42" s="106">
        <v>79000</v>
      </c>
    </row>
    <row r="43" spans="1:5" s="118" customFormat="1" ht="24" x14ac:dyDescent="0.25">
      <c r="A43" s="117" t="s">
        <v>2542</v>
      </c>
      <c r="B43" s="105" t="s">
        <v>3651</v>
      </c>
      <c r="C43" s="105" t="s">
        <v>2543</v>
      </c>
      <c r="D43" s="106">
        <v>77000</v>
      </c>
      <c r="E43" s="106">
        <v>77000</v>
      </c>
    </row>
    <row r="44" spans="1:5" s="118" customFormat="1" ht="36" x14ac:dyDescent="0.25">
      <c r="A44" s="117" t="s">
        <v>2544</v>
      </c>
      <c r="B44" s="105" t="s">
        <v>2545</v>
      </c>
      <c r="C44" s="105" t="s">
        <v>2546</v>
      </c>
      <c r="D44" s="106">
        <v>73000</v>
      </c>
      <c r="E44" s="106">
        <v>46839</v>
      </c>
    </row>
    <row r="45" spans="1:5" s="118" customFormat="1" x14ac:dyDescent="0.25">
      <c r="A45" s="117" t="s">
        <v>2547</v>
      </c>
      <c r="B45" s="105" t="s">
        <v>2548</v>
      </c>
      <c r="C45" s="105" t="s">
        <v>2549</v>
      </c>
      <c r="D45" s="106">
        <v>89000</v>
      </c>
      <c r="E45" s="106">
        <v>89000</v>
      </c>
    </row>
    <row r="46" spans="1:5" s="118" customFormat="1" x14ac:dyDescent="0.25">
      <c r="A46" s="117" t="s">
        <v>2550</v>
      </c>
      <c r="B46" s="105" t="s">
        <v>2551</v>
      </c>
      <c r="C46" s="105" t="s">
        <v>2552</v>
      </c>
      <c r="D46" s="106">
        <v>51000</v>
      </c>
      <c r="E46" s="106">
        <v>51000</v>
      </c>
    </row>
    <row r="47" spans="1:5" s="118" customFormat="1" ht="24" x14ac:dyDescent="0.25">
      <c r="A47" s="117" t="s">
        <v>2553</v>
      </c>
      <c r="B47" s="105" t="s">
        <v>2554</v>
      </c>
      <c r="C47" s="105" t="s">
        <v>2555</v>
      </c>
      <c r="D47" s="106">
        <v>44000</v>
      </c>
      <c r="E47" s="106">
        <v>44000</v>
      </c>
    </row>
    <row r="48" spans="1:5" s="118" customFormat="1" x14ac:dyDescent="0.25">
      <c r="A48" s="117" t="s">
        <v>2556</v>
      </c>
      <c r="B48" s="105" t="s">
        <v>117</v>
      </c>
      <c r="C48" s="105" t="s">
        <v>2557</v>
      </c>
      <c r="D48" s="106">
        <v>43000</v>
      </c>
      <c r="E48" s="106">
        <v>43000</v>
      </c>
    </row>
    <row r="49" spans="1:5" s="118" customFormat="1" ht="24" x14ac:dyDescent="0.25">
      <c r="A49" s="117" t="s">
        <v>2558</v>
      </c>
      <c r="B49" s="105" t="s">
        <v>284</v>
      </c>
      <c r="C49" s="105" t="s">
        <v>2559</v>
      </c>
      <c r="D49" s="106">
        <v>45000</v>
      </c>
      <c r="E49" s="106">
        <v>45000</v>
      </c>
    </row>
    <row r="50" spans="1:5" s="118" customFormat="1" x14ac:dyDescent="0.25">
      <c r="A50" s="117" t="s">
        <v>2560</v>
      </c>
      <c r="B50" s="105" t="s">
        <v>2561</v>
      </c>
      <c r="C50" s="105" t="s">
        <v>2562</v>
      </c>
      <c r="D50" s="106">
        <v>67000</v>
      </c>
      <c r="E50" s="106">
        <v>67000</v>
      </c>
    </row>
    <row r="51" spans="1:5" s="118" customFormat="1" ht="36" x14ac:dyDescent="0.25">
      <c r="A51" s="117" t="s">
        <v>2563</v>
      </c>
      <c r="B51" s="105" t="s">
        <v>2564</v>
      </c>
      <c r="C51" s="105" t="s">
        <v>2565</v>
      </c>
      <c r="D51" s="106">
        <v>99000</v>
      </c>
      <c r="E51" s="106">
        <v>99000</v>
      </c>
    </row>
    <row r="52" spans="1:5" s="118" customFormat="1" ht="24" x14ac:dyDescent="0.25">
      <c r="A52" s="117" t="s">
        <v>2566</v>
      </c>
      <c r="B52" s="105" t="s">
        <v>289</v>
      </c>
      <c r="C52" s="105" t="s">
        <v>2567</v>
      </c>
      <c r="D52" s="106">
        <v>46000</v>
      </c>
      <c r="E52" s="106">
        <v>46000</v>
      </c>
    </row>
    <row r="53" spans="1:5" s="118" customFormat="1" ht="36" x14ac:dyDescent="0.25">
      <c r="A53" s="117" t="s">
        <v>2568</v>
      </c>
      <c r="B53" s="105" t="s">
        <v>930</v>
      </c>
      <c r="C53" s="105" t="s">
        <v>2569</v>
      </c>
      <c r="D53" s="106">
        <v>125000</v>
      </c>
      <c r="E53" s="106">
        <v>125000</v>
      </c>
    </row>
    <row r="54" spans="1:5" s="118" customFormat="1" ht="24" x14ac:dyDescent="0.25">
      <c r="A54" s="117" t="s">
        <v>2570</v>
      </c>
      <c r="B54" s="105" t="s">
        <v>3652</v>
      </c>
      <c r="C54" s="105" t="s">
        <v>2571</v>
      </c>
      <c r="D54" s="106">
        <v>72000</v>
      </c>
      <c r="E54" s="106">
        <v>72000</v>
      </c>
    </row>
    <row r="55" spans="1:5" s="118" customFormat="1" x14ac:dyDescent="0.25">
      <c r="A55" s="117" t="s">
        <v>2572</v>
      </c>
      <c r="B55" s="105" t="s">
        <v>2573</v>
      </c>
      <c r="C55" s="105" t="s">
        <v>2574</v>
      </c>
      <c r="D55" s="106">
        <v>98000</v>
      </c>
      <c r="E55" s="106">
        <v>98000</v>
      </c>
    </row>
    <row r="56" spans="1:5" s="118" customFormat="1" ht="24" x14ac:dyDescent="0.25">
      <c r="A56" s="117" t="s">
        <v>2575</v>
      </c>
      <c r="B56" s="105" t="s">
        <v>150</v>
      </c>
      <c r="C56" s="105" t="s">
        <v>2576</v>
      </c>
      <c r="D56" s="106">
        <v>69000</v>
      </c>
      <c r="E56" s="106">
        <v>69000</v>
      </c>
    </row>
    <row r="57" spans="1:5" s="118" customFormat="1" ht="24" x14ac:dyDescent="0.25">
      <c r="A57" s="117" t="s">
        <v>2577</v>
      </c>
      <c r="B57" s="105" t="s">
        <v>295</v>
      </c>
      <c r="C57" s="105" t="s">
        <v>2578</v>
      </c>
      <c r="D57" s="106">
        <v>109000</v>
      </c>
      <c r="E57" s="106">
        <v>109000</v>
      </c>
    </row>
    <row r="58" spans="1:5" s="118" customFormat="1" x14ac:dyDescent="0.25">
      <c r="A58" s="117" t="s">
        <v>2579</v>
      </c>
      <c r="B58" s="105" t="s">
        <v>274</v>
      </c>
      <c r="C58" s="105" t="s">
        <v>2580</v>
      </c>
      <c r="D58" s="106">
        <v>40000</v>
      </c>
      <c r="E58" s="106">
        <v>40000</v>
      </c>
    </row>
    <row r="59" spans="1:5" s="118" customFormat="1" ht="24" x14ac:dyDescent="0.25">
      <c r="A59" s="117" t="s">
        <v>2581</v>
      </c>
      <c r="B59" s="105" t="s">
        <v>2582</v>
      </c>
      <c r="C59" s="105" t="s">
        <v>2583</v>
      </c>
      <c r="D59" s="106">
        <v>67000</v>
      </c>
      <c r="E59" s="106">
        <v>67000</v>
      </c>
    </row>
    <row r="60" spans="1:5" s="118" customFormat="1" x14ac:dyDescent="0.25">
      <c r="A60" s="117" t="s">
        <v>2584</v>
      </c>
      <c r="B60" s="105" t="s">
        <v>2585</v>
      </c>
      <c r="C60" s="105" t="s">
        <v>2586</v>
      </c>
      <c r="D60" s="106">
        <v>113000</v>
      </c>
      <c r="E60" s="106">
        <v>113000</v>
      </c>
    </row>
    <row r="61" spans="1:5" s="118" customFormat="1" x14ac:dyDescent="0.25">
      <c r="A61" s="117" t="s">
        <v>2587</v>
      </c>
      <c r="B61" s="105" t="s">
        <v>294</v>
      </c>
      <c r="C61" s="105" t="s">
        <v>2588</v>
      </c>
      <c r="D61" s="106">
        <v>61000</v>
      </c>
      <c r="E61" s="106">
        <v>61000</v>
      </c>
    </row>
    <row r="62" spans="1:5" s="118" customFormat="1" x14ac:dyDescent="0.25">
      <c r="A62" s="117" t="s">
        <v>2589</v>
      </c>
      <c r="B62" s="105" t="s">
        <v>290</v>
      </c>
      <c r="C62" s="105" t="s">
        <v>2590</v>
      </c>
      <c r="D62" s="106">
        <v>101000</v>
      </c>
      <c r="E62" s="106">
        <v>101000</v>
      </c>
    </row>
    <row r="63" spans="1:5" s="118" customFormat="1" x14ac:dyDescent="0.25">
      <c r="A63" s="117" t="s">
        <v>2591</v>
      </c>
      <c r="B63" s="105" t="s">
        <v>2592</v>
      </c>
      <c r="C63" s="105" t="s">
        <v>2593</v>
      </c>
      <c r="D63" s="106">
        <v>97000</v>
      </c>
      <c r="E63" s="106">
        <v>97000</v>
      </c>
    </row>
    <row r="64" spans="1:5" s="118" customFormat="1" ht="24" x14ac:dyDescent="0.25">
      <c r="A64" s="117" t="s">
        <v>2594</v>
      </c>
      <c r="B64" s="105" t="s">
        <v>149</v>
      </c>
      <c r="C64" s="105" t="s">
        <v>2595</v>
      </c>
      <c r="D64" s="106">
        <v>116000</v>
      </c>
      <c r="E64" s="106">
        <v>116000</v>
      </c>
    </row>
    <row r="65" spans="1:5" s="118" customFormat="1" ht="24" x14ac:dyDescent="0.25">
      <c r="A65" s="117" t="s">
        <v>2596</v>
      </c>
      <c r="B65" s="105" t="s">
        <v>48</v>
      </c>
      <c r="C65" s="105" t="s">
        <v>2597</v>
      </c>
      <c r="D65" s="106">
        <v>49000</v>
      </c>
      <c r="E65" s="106">
        <v>49000</v>
      </c>
    </row>
    <row r="66" spans="1:5" s="118" customFormat="1" ht="24" x14ac:dyDescent="0.25">
      <c r="A66" s="117" t="s">
        <v>2598</v>
      </c>
      <c r="B66" s="105" t="s">
        <v>2599</v>
      </c>
      <c r="C66" s="105" t="s">
        <v>2600</v>
      </c>
      <c r="D66" s="106">
        <v>87000</v>
      </c>
      <c r="E66" s="106">
        <v>87000</v>
      </c>
    </row>
    <row r="67" spans="1:5" s="118" customFormat="1" x14ac:dyDescent="0.25">
      <c r="A67" s="117" t="s">
        <v>2601</v>
      </c>
      <c r="B67" s="105" t="s">
        <v>2602</v>
      </c>
      <c r="C67" s="105" t="s">
        <v>2603</v>
      </c>
      <c r="D67" s="106">
        <v>90000</v>
      </c>
      <c r="E67" s="106">
        <v>90000</v>
      </c>
    </row>
    <row r="68" spans="1:5" s="118" customFormat="1" ht="24" x14ac:dyDescent="0.25">
      <c r="A68" s="117" t="s">
        <v>2604</v>
      </c>
      <c r="B68" s="105" t="s">
        <v>2605</v>
      </c>
      <c r="C68" s="105" t="s">
        <v>2606</v>
      </c>
      <c r="D68" s="106">
        <v>52000</v>
      </c>
      <c r="E68" s="106">
        <v>52000</v>
      </c>
    </row>
    <row r="69" spans="1:5" s="118" customFormat="1" ht="24" x14ac:dyDescent="0.25">
      <c r="A69" s="117" t="s">
        <v>2607</v>
      </c>
      <c r="B69" s="105" t="s">
        <v>2608</v>
      </c>
      <c r="C69" s="105" t="s">
        <v>2609</v>
      </c>
      <c r="D69" s="106">
        <v>40000</v>
      </c>
      <c r="E69" s="106">
        <v>40000</v>
      </c>
    </row>
    <row r="70" spans="1:5" s="118" customFormat="1" x14ac:dyDescent="0.25">
      <c r="A70" s="117" t="s">
        <v>2610</v>
      </c>
      <c r="B70" s="105" t="s">
        <v>2611</v>
      </c>
      <c r="C70" s="105" t="s">
        <v>2612</v>
      </c>
      <c r="D70" s="106">
        <v>87000</v>
      </c>
      <c r="E70" s="106">
        <v>87000</v>
      </c>
    </row>
    <row r="71" spans="1:5" s="118" customFormat="1" ht="24" x14ac:dyDescent="0.25">
      <c r="A71" s="117" t="s">
        <v>2613</v>
      </c>
      <c r="B71" s="105" t="s">
        <v>2614</v>
      </c>
      <c r="C71" s="105" t="s">
        <v>2615</v>
      </c>
      <c r="D71" s="106">
        <v>90000</v>
      </c>
      <c r="E71" s="106">
        <v>90000</v>
      </c>
    </row>
    <row r="72" spans="1:5" s="118" customFormat="1" ht="24" x14ac:dyDescent="0.25">
      <c r="A72" s="117" t="s">
        <v>2616</v>
      </c>
      <c r="B72" s="105" t="s">
        <v>279</v>
      </c>
      <c r="C72" s="105" t="s">
        <v>2617</v>
      </c>
      <c r="D72" s="106">
        <v>119000</v>
      </c>
      <c r="E72" s="106">
        <v>119000</v>
      </c>
    </row>
    <row r="73" spans="1:5" s="118" customFormat="1" x14ac:dyDescent="0.25">
      <c r="A73" s="117" t="s">
        <v>2618</v>
      </c>
      <c r="B73" s="105" t="s">
        <v>2619</v>
      </c>
      <c r="C73" s="105" t="s">
        <v>2620</v>
      </c>
      <c r="D73" s="106">
        <v>42000</v>
      </c>
      <c r="E73" s="106">
        <v>42000</v>
      </c>
    </row>
    <row r="74" spans="1:5" s="118" customFormat="1" x14ac:dyDescent="0.25">
      <c r="A74" s="117" t="s">
        <v>2621</v>
      </c>
      <c r="B74" s="105" t="s">
        <v>2622</v>
      </c>
      <c r="C74" s="105" t="s">
        <v>2623</v>
      </c>
      <c r="D74" s="106">
        <v>40000</v>
      </c>
      <c r="E74" s="106">
        <v>40000</v>
      </c>
    </row>
    <row r="75" spans="1:5" s="118" customFormat="1" ht="24" x14ac:dyDescent="0.25">
      <c r="A75" s="117" t="s">
        <v>2624</v>
      </c>
      <c r="B75" s="105" t="s">
        <v>2625</v>
      </c>
      <c r="C75" s="105" t="s">
        <v>2626</v>
      </c>
      <c r="D75" s="106">
        <v>54000</v>
      </c>
      <c r="E75" s="106">
        <v>54000</v>
      </c>
    </row>
    <row r="76" spans="1:5" s="118" customFormat="1" x14ac:dyDescent="0.25">
      <c r="A76" s="117" t="s">
        <v>2627</v>
      </c>
      <c r="B76" s="105" t="s">
        <v>2628</v>
      </c>
      <c r="C76" s="105" t="s">
        <v>2629</v>
      </c>
      <c r="D76" s="106">
        <v>127000</v>
      </c>
      <c r="E76" s="106">
        <v>115123.6</v>
      </c>
    </row>
    <row r="77" spans="1:5" s="118" customFormat="1" ht="24" x14ac:dyDescent="0.25">
      <c r="A77" s="117" t="s">
        <v>2630</v>
      </c>
      <c r="B77" s="105" t="s">
        <v>2631</v>
      </c>
      <c r="C77" s="105" t="s">
        <v>2632</v>
      </c>
      <c r="D77" s="106">
        <v>57000</v>
      </c>
      <c r="E77" s="106">
        <v>57000</v>
      </c>
    </row>
    <row r="78" spans="1:5" s="118" customFormat="1" ht="24" x14ac:dyDescent="0.25">
      <c r="A78" s="117" t="s">
        <v>2633</v>
      </c>
      <c r="B78" s="105" t="s">
        <v>2634</v>
      </c>
      <c r="C78" s="105" t="s">
        <v>2635</v>
      </c>
      <c r="D78" s="106">
        <v>112000</v>
      </c>
      <c r="E78" s="106">
        <v>112000</v>
      </c>
    </row>
    <row r="79" spans="1:5" s="118" customFormat="1" ht="24" x14ac:dyDescent="0.25">
      <c r="A79" s="117" t="s">
        <v>2636</v>
      </c>
      <c r="B79" s="105" t="s">
        <v>38</v>
      </c>
      <c r="C79" s="105" t="s">
        <v>2637</v>
      </c>
      <c r="D79" s="106">
        <v>60000</v>
      </c>
      <c r="E79" s="106">
        <v>60000</v>
      </c>
    </row>
    <row r="80" spans="1:5" s="118" customFormat="1" ht="48" x14ac:dyDescent="0.25">
      <c r="A80" s="117" t="s">
        <v>2638</v>
      </c>
      <c r="B80" s="105" t="s">
        <v>2639</v>
      </c>
      <c r="C80" s="105" t="s">
        <v>2640</v>
      </c>
      <c r="D80" s="106">
        <v>100000</v>
      </c>
      <c r="E80" s="106">
        <v>100000</v>
      </c>
    </row>
    <row r="81" spans="1:5" s="118" customFormat="1" ht="24" x14ac:dyDescent="0.25">
      <c r="A81" s="117" t="s">
        <v>2641</v>
      </c>
      <c r="B81" s="105" t="s">
        <v>2642</v>
      </c>
      <c r="C81" s="105" t="s">
        <v>2643</v>
      </c>
      <c r="D81" s="106">
        <v>50000</v>
      </c>
      <c r="E81" s="106">
        <v>50000</v>
      </c>
    </row>
    <row r="82" spans="1:5" s="118" customFormat="1" ht="36" x14ac:dyDescent="0.25">
      <c r="A82" s="117" t="s">
        <v>2644</v>
      </c>
      <c r="B82" s="105" t="s">
        <v>2645</v>
      </c>
      <c r="C82" s="105" t="s">
        <v>2646</v>
      </c>
      <c r="D82" s="106">
        <v>124000</v>
      </c>
      <c r="E82" s="106">
        <v>124000</v>
      </c>
    </row>
    <row r="83" spans="1:5" s="118" customFormat="1" ht="24" x14ac:dyDescent="0.25">
      <c r="A83" s="117" t="s">
        <v>2647</v>
      </c>
      <c r="B83" s="105" t="s">
        <v>165</v>
      </c>
      <c r="C83" s="105" t="s">
        <v>2648</v>
      </c>
      <c r="D83" s="106">
        <v>50000</v>
      </c>
      <c r="E83" s="106">
        <v>50000</v>
      </c>
    </row>
    <row r="84" spans="1:5" s="118" customFormat="1" ht="24" x14ac:dyDescent="0.25">
      <c r="A84" s="117" t="s">
        <v>2649</v>
      </c>
      <c r="B84" s="105" t="s">
        <v>46</v>
      </c>
      <c r="C84" s="105" t="s">
        <v>2650</v>
      </c>
      <c r="D84" s="106">
        <v>56000</v>
      </c>
      <c r="E84" s="106">
        <v>56000</v>
      </c>
    </row>
    <row r="85" spans="1:5" s="118" customFormat="1" x14ac:dyDescent="0.25">
      <c r="A85" s="117" t="s">
        <v>2651</v>
      </c>
      <c r="B85" s="105" t="s">
        <v>49</v>
      </c>
      <c r="C85" s="105" t="s">
        <v>2652</v>
      </c>
      <c r="D85" s="106">
        <v>144000</v>
      </c>
      <c r="E85" s="106">
        <v>144000</v>
      </c>
    </row>
    <row r="86" spans="1:5" s="118" customFormat="1" ht="24" x14ac:dyDescent="0.25">
      <c r="A86" s="117" t="s">
        <v>2653</v>
      </c>
      <c r="B86" s="105" t="s">
        <v>61</v>
      </c>
      <c r="C86" s="105" t="s">
        <v>2654</v>
      </c>
      <c r="D86" s="106">
        <v>11000</v>
      </c>
      <c r="E86" s="106">
        <v>11000</v>
      </c>
    </row>
    <row r="87" spans="1:5" s="118" customFormat="1" ht="24" x14ac:dyDescent="0.25">
      <c r="A87" s="117" t="s">
        <v>2653</v>
      </c>
      <c r="B87" s="105" t="s">
        <v>61</v>
      </c>
      <c r="C87" s="105" t="s">
        <v>2654</v>
      </c>
      <c r="D87" s="106">
        <v>88000</v>
      </c>
      <c r="E87" s="106">
        <v>88000</v>
      </c>
    </row>
    <row r="88" spans="1:5" s="118" customFormat="1" x14ac:dyDescent="0.25">
      <c r="A88" s="117" t="s">
        <v>2655</v>
      </c>
      <c r="B88" s="105" t="s">
        <v>47</v>
      </c>
      <c r="C88" s="105" t="s">
        <v>2656</v>
      </c>
      <c r="D88" s="106">
        <v>149000</v>
      </c>
      <c r="E88" s="106">
        <v>149000</v>
      </c>
    </row>
    <row r="89" spans="1:5" s="118" customFormat="1" ht="36" x14ac:dyDescent="0.25">
      <c r="A89" s="117" t="s">
        <v>2657</v>
      </c>
      <c r="B89" s="105" t="s">
        <v>2658</v>
      </c>
      <c r="C89" s="105" t="s">
        <v>2659</v>
      </c>
      <c r="D89" s="106">
        <v>20000</v>
      </c>
      <c r="E89" s="106">
        <v>20000</v>
      </c>
    </row>
    <row r="90" spans="1:5" s="118" customFormat="1" ht="24" x14ac:dyDescent="0.25">
      <c r="A90" s="117" t="s">
        <v>2657</v>
      </c>
      <c r="B90" s="105" t="s">
        <v>2658</v>
      </c>
      <c r="C90" s="105" t="s">
        <v>3653</v>
      </c>
      <c r="D90" s="106">
        <v>41000</v>
      </c>
      <c r="E90" s="106">
        <v>41000</v>
      </c>
    </row>
    <row r="91" spans="1:5" s="118" customFormat="1" ht="24" x14ac:dyDescent="0.25">
      <c r="A91" s="117" t="s">
        <v>2660</v>
      </c>
      <c r="B91" s="105" t="s">
        <v>262</v>
      </c>
      <c r="C91" s="105" t="s">
        <v>2661</v>
      </c>
      <c r="D91" s="106">
        <v>150000</v>
      </c>
      <c r="E91" s="106">
        <v>150000</v>
      </c>
    </row>
    <row r="92" spans="1:5" s="118" customFormat="1" ht="24" x14ac:dyDescent="0.25">
      <c r="A92" s="117" t="s">
        <v>2662</v>
      </c>
      <c r="B92" s="105" t="s">
        <v>289</v>
      </c>
      <c r="C92" s="105" t="s">
        <v>2663</v>
      </c>
      <c r="D92" s="106">
        <v>63000</v>
      </c>
      <c r="E92" s="106">
        <v>63000</v>
      </c>
    </row>
    <row r="93" spans="1:5" s="118" customFormat="1" ht="24" x14ac:dyDescent="0.25">
      <c r="A93" s="117" t="s">
        <v>2664</v>
      </c>
      <c r="B93" s="105" t="s">
        <v>2554</v>
      </c>
      <c r="C93" s="105" t="s">
        <v>3654</v>
      </c>
      <c r="D93" s="106">
        <v>83000</v>
      </c>
      <c r="E93" s="106">
        <v>83000</v>
      </c>
    </row>
    <row r="94" spans="1:5" s="118" customFormat="1" ht="24" x14ac:dyDescent="0.25">
      <c r="A94" s="117" t="s">
        <v>2665</v>
      </c>
      <c r="B94" s="105" t="s">
        <v>31</v>
      </c>
      <c r="C94" s="105" t="s">
        <v>3655</v>
      </c>
      <c r="D94" s="106">
        <v>50000</v>
      </c>
      <c r="E94" s="106">
        <v>50000</v>
      </c>
    </row>
    <row r="95" spans="1:5" s="118" customFormat="1" ht="24" x14ac:dyDescent="0.25">
      <c r="A95" s="117" t="s">
        <v>2666</v>
      </c>
      <c r="B95" s="105" t="s">
        <v>1516</v>
      </c>
      <c r="C95" s="105" t="s">
        <v>2667</v>
      </c>
      <c r="D95" s="106">
        <v>66000</v>
      </c>
      <c r="E95" s="106">
        <v>66000</v>
      </c>
    </row>
    <row r="96" spans="1:5" s="118" customFormat="1" ht="24" x14ac:dyDescent="0.25">
      <c r="A96" s="117" t="s">
        <v>2666</v>
      </c>
      <c r="B96" s="105" t="s">
        <v>1516</v>
      </c>
      <c r="C96" s="105" t="s">
        <v>2667</v>
      </c>
      <c r="D96" s="106">
        <v>71000</v>
      </c>
      <c r="E96" s="106">
        <v>71000</v>
      </c>
    </row>
    <row r="97" spans="1:5" s="118" customFormat="1" ht="24" x14ac:dyDescent="0.25">
      <c r="A97" s="117" t="s">
        <v>2668</v>
      </c>
      <c r="B97" s="105" t="s">
        <v>150</v>
      </c>
      <c r="C97" s="105" t="s">
        <v>2669</v>
      </c>
      <c r="D97" s="106">
        <v>68000</v>
      </c>
      <c r="E97" s="106">
        <v>68000</v>
      </c>
    </row>
    <row r="98" spans="1:5" s="118" customFormat="1" ht="24" x14ac:dyDescent="0.25">
      <c r="A98" s="117" t="s">
        <v>2670</v>
      </c>
      <c r="B98" s="105" t="s">
        <v>2671</v>
      </c>
      <c r="C98" s="105" t="s">
        <v>2672</v>
      </c>
      <c r="D98" s="106">
        <v>80000</v>
      </c>
      <c r="E98" s="106">
        <v>80000</v>
      </c>
    </row>
    <row r="99" spans="1:5" s="118" customFormat="1" ht="24" x14ac:dyDescent="0.25">
      <c r="A99" s="117" t="s">
        <v>2670</v>
      </c>
      <c r="B99" s="105" t="s">
        <v>2671</v>
      </c>
      <c r="C99" s="105" t="s">
        <v>2672</v>
      </c>
      <c r="D99" s="106">
        <v>40000</v>
      </c>
      <c r="E99" s="106">
        <v>40000</v>
      </c>
    </row>
    <row r="100" spans="1:5" s="118" customFormat="1" ht="24" x14ac:dyDescent="0.25">
      <c r="A100" s="117" t="s">
        <v>2673</v>
      </c>
      <c r="B100" s="105" t="s">
        <v>149</v>
      </c>
      <c r="C100" s="105" t="s">
        <v>2674</v>
      </c>
      <c r="D100" s="106">
        <v>86000</v>
      </c>
      <c r="E100" s="106">
        <v>86000</v>
      </c>
    </row>
    <row r="101" spans="1:5" s="118" customFormat="1" ht="24" x14ac:dyDescent="0.25">
      <c r="A101" s="117" t="s">
        <v>2675</v>
      </c>
      <c r="B101" s="105" t="s">
        <v>309</v>
      </c>
      <c r="C101" s="105" t="s">
        <v>2676</v>
      </c>
      <c r="D101" s="106">
        <v>149000</v>
      </c>
      <c r="E101" s="106">
        <v>149000</v>
      </c>
    </row>
    <row r="102" spans="1:5" s="118" customFormat="1" ht="24" x14ac:dyDescent="0.25">
      <c r="A102" s="117" t="s">
        <v>2677</v>
      </c>
      <c r="B102" s="105" t="s">
        <v>310</v>
      </c>
      <c r="C102" s="105" t="s">
        <v>311</v>
      </c>
      <c r="D102" s="106">
        <v>149000</v>
      </c>
      <c r="E102" s="106">
        <v>149000</v>
      </c>
    </row>
    <row r="103" spans="1:5" s="118" customFormat="1" ht="24" x14ac:dyDescent="0.25">
      <c r="A103" s="117" t="s">
        <v>2678</v>
      </c>
      <c r="B103" s="105" t="s">
        <v>308</v>
      </c>
      <c r="C103" s="105" t="s">
        <v>2679</v>
      </c>
      <c r="D103" s="106">
        <v>145000</v>
      </c>
      <c r="E103" s="106">
        <v>145000</v>
      </c>
    </row>
    <row r="104" spans="1:5" s="118" customFormat="1" ht="24" x14ac:dyDescent="0.25">
      <c r="A104" s="117" t="s">
        <v>2680</v>
      </c>
      <c r="B104" s="105" t="s">
        <v>2681</v>
      </c>
      <c r="C104" s="105" t="s">
        <v>2682</v>
      </c>
      <c r="D104" s="106">
        <v>75000</v>
      </c>
      <c r="E104" s="106">
        <v>75000</v>
      </c>
    </row>
    <row r="105" spans="1:5" s="118" customFormat="1" ht="36" x14ac:dyDescent="0.25">
      <c r="A105" s="117" t="s">
        <v>2683</v>
      </c>
      <c r="B105" s="105" t="s">
        <v>302</v>
      </c>
      <c r="C105" s="105" t="s">
        <v>2684</v>
      </c>
      <c r="D105" s="106">
        <v>358000</v>
      </c>
      <c r="E105" s="106">
        <v>358000</v>
      </c>
    </row>
    <row r="106" spans="1:5" s="118" customFormat="1" ht="24" x14ac:dyDescent="0.25">
      <c r="A106" s="117" t="s">
        <v>2685</v>
      </c>
      <c r="B106" s="105" t="s">
        <v>2686</v>
      </c>
      <c r="C106" s="105" t="s">
        <v>2687</v>
      </c>
      <c r="D106" s="106">
        <v>174000</v>
      </c>
      <c r="E106" s="106">
        <v>174000</v>
      </c>
    </row>
    <row r="107" spans="1:5" s="118" customFormat="1" ht="24" x14ac:dyDescent="0.25">
      <c r="A107" s="117" t="s">
        <v>2688</v>
      </c>
      <c r="B107" s="105" t="s">
        <v>301</v>
      </c>
      <c r="C107" s="105" t="s">
        <v>2689</v>
      </c>
      <c r="D107" s="106">
        <v>326000</v>
      </c>
      <c r="E107" s="106">
        <v>326000</v>
      </c>
    </row>
    <row r="108" spans="1:5" s="118" customFormat="1" ht="36" x14ac:dyDescent="0.25">
      <c r="A108" s="117" t="s">
        <v>2690</v>
      </c>
      <c r="B108" s="105" t="s">
        <v>302</v>
      </c>
      <c r="C108" s="105" t="s">
        <v>2691</v>
      </c>
      <c r="D108" s="106">
        <v>169000</v>
      </c>
      <c r="E108" s="106">
        <v>169000</v>
      </c>
    </row>
    <row r="109" spans="1:5" s="118" customFormat="1" ht="24" x14ac:dyDescent="0.25">
      <c r="A109" s="117" t="s">
        <v>2692</v>
      </c>
      <c r="B109" s="105" t="s">
        <v>49</v>
      </c>
      <c r="C109" s="105" t="s">
        <v>2693</v>
      </c>
      <c r="D109" s="106">
        <v>333000</v>
      </c>
      <c r="E109" s="106">
        <v>333000</v>
      </c>
    </row>
    <row r="110" spans="1:5" s="118" customFormat="1" ht="24" x14ac:dyDescent="0.25">
      <c r="A110" s="117" t="s">
        <v>2694</v>
      </c>
      <c r="B110" s="105" t="s">
        <v>3657</v>
      </c>
      <c r="C110" s="105" t="s">
        <v>3656</v>
      </c>
      <c r="D110" s="106">
        <v>316000</v>
      </c>
      <c r="E110" s="106">
        <v>316000</v>
      </c>
    </row>
    <row r="111" spans="1:5" s="118" customFormat="1" x14ac:dyDescent="0.25">
      <c r="A111" s="117" t="s">
        <v>2695</v>
      </c>
      <c r="B111" s="105" t="s">
        <v>2696</v>
      </c>
      <c r="C111" s="105" t="s">
        <v>2697</v>
      </c>
      <c r="D111" s="106">
        <v>109000</v>
      </c>
      <c r="E111" s="106">
        <v>109000</v>
      </c>
    </row>
    <row r="112" spans="1:5" s="118" customFormat="1" x14ac:dyDescent="0.25">
      <c r="A112" s="117" t="s">
        <v>2698</v>
      </c>
      <c r="B112" s="105" t="s">
        <v>2699</v>
      </c>
      <c r="C112" s="105" t="s">
        <v>2700</v>
      </c>
      <c r="D112" s="106">
        <v>162000</v>
      </c>
      <c r="E112" s="106">
        <v>162000</v>
      </c>
    </row>
    <row r="113" spans="1:5" s="118" customFormat="1" ht="24" x14ac:dyDescent="0.25">
      <c r="A113" s="117" t="s">
        <v>2701</v>
      </c>
      <c r="B113" s="105" t="s">
        <v>2702</v>
      </c>
      <c r="C113" s="105" t="s">
        <v>2703</v>
      </c>
      <c r="D113" s="106">
        <v>250000</v>
      </c>
      <c r="E113" s="106">
        <v>0</v>
      </c>
    </row>
    <row r="114" spans="1:5" s="118" customFormat="1" x14ac:dyDescent="0.25">
      <c r="A114" s="117" t="s">
        <v>2704</v>
      </c>
      <c r="B114" s="105" t="s">
        <v>278</v>
      </c>
      <c r="C114" s="105" t="s">
        <v>2705</v>
      </c>
      <c r="D114" s="106">
        <v>52000</v>
      </c>
      <c r="E114" s="106">
        <v>52000</v>
      </c>
    </row>
    <row r="115" spans="1:5" s="118" customFormat="1" ht="24" x14ac:dyDescent="0.25">
      <c r="A115" s="117" t="s">
        <v>2706</v>
      </c>
      <c r="B115" s="105" t="s">
        <v>278</v>
      </c>
      <c r="C115" s="105" t="s">
        <v>2707</v>
      </c>
      <c r="D115" s="106">
        <v>55000</v>
      </c>
      <c r="E115" s="106">
        <v>55000</v>
      </c>
    </row>
    <row r="116" spans="1:5" s="118" customFormat="1" ht="24" x14ac:dyDescent="0.25">
      <c r="A116" s="117" t="s">
        <v>2708</v>
      </c>
      <c r="B116" s="105" t="s">
        <v>3658</v>
      </c>
      <c r="C116" s="105" t="s">
        <v>3659</v>
      </c>
      <c r="D116" s="106">
        <v>318000</v>
      </c>
      <c r="E116" s="106">
        <v>318000</v>
      </c>
    </row>
    <row r="117" spans="1:5" s="118" customFormat="1" ht="24" x14ac:dyDescent="0.25">
      <c r="A117" s="117" t="s">
        <v>2709</v>
      </c>
      <c r="B117" s="105" t="s">
        <v>298</v>
      </c>
      <c r="C117" s="105" t="s">
        <v>2710</v>
      </c>
      <c r="D117" s="106">
        <v>290000</v>
      </c>
      <c r="E117" s="106">
        <v>290000</v>
      </c>
    </row>
    <row r="118" spans="1:5" s="118" customFormat="1" ht="24" x14ac:dyDescent="0.25">
      <c r="A118" s="117" t="s">
        <v>2711</v>
      </c>
      <c r="B118" s="105" t="s">
        <v>2712</v>
      </c>
      <c r="C118" s="105" t="s">
        <v>2713</v>
      </c>
      <c r="D118" s="106">
        <v>147000</v>
      </c>
      <c r="E118" s="106">
        <v>0</v>
      </c>
    </row>
    <row r="119" spans="1:5" s="118" customFormat="1" x14ac:dyDescent="0.25">
      <c r="A119" s="117" t="s">
        <v>2714</v>
      </c>
      <c r="B119" s="105" t="s">
        <v>2715</v>
      </c>
      <c r="C119" s="105" t="s">
        <v>2716</v>
      </c>
      <c r="D119" s="106">
        <v>277000</v>
      </c>
      <c r="E119" s="106">
        <v>277000</v>
      </c>
    </row>
    <row r="120" spans="1:5" s="118" customFormat="1" x14ac:dyDescent="0.25">
      <c r="A120" s="117" t="s">
        <v>2717</v>
      </c>
      <c r="B120" s="105" t="s">
        <v>2718</v>
      </c>
      <c r="C120" s="105" t="s">
        <v>2719</v>
      </c>
      <c r="D120" s="106">
        <v>111000</v>
      </c>
      <c r="E120" s="106">
        <v>111000</v>
      </c>
    </row>
    <row r="121" spans="1:5" s="118" customFormat="1" ht="24" x14ac:dyDescent="0.25">
      <c r="A121" s="117" t="s">
        <v>2720</v>
      </c>
      <c r="B121" s="105" t="s">
        <v>303</v>
      </c>
      <c r="C121" s="105" t="s">
        <v>2721</v>
      </c>
      <c r="D121" s="106">
        <v>76000</v>
      </c>
      <c r="E121" s="106">
        <v>0</v>
      </c>
    </row>
    <row r="122" spans="1:5" s="118" customFormat="1" ht="24" x14ac:dyDescent="0.25">
      <c r="A122" s="117" t="s">
        <v>2722</v>
      </c>
      <c r="B122" s="105" t="s">
        <v>2723</v>
      </c>
      <c r="C122" s="105" t="s">
        <v>2724</v>
      </c>
      <c r="D122" s="106">
        <v>139000</v>
      </c>
      <c r="E122" s="106">
        <v>139000</v>
      </c>
    </row>
    <row r="123" spans="1:5" s="118" customFormat="1" x14ac:dyDescent="0.25">
      <c r="A123" s="117" t="s">
        <v>2725</v>
      </c>
      <c r="B123" s="105" t="s">
        <v>2726</v>
      </c>
      <c r="C123" s="105" t="s">
        <v>2727</v>
      </c>
      <c r="D123" s="106">
        <v>297000</v>
      </c>
      <c r="E123" s="106">
        <v>0</v>
      </c>
    </row>
    <row r="124" spans="1:5" s="118" customFormat="1" ht="36" x14ac:dyDescent="0.25">
      <c r="A124" s="117" t="s">
        <v>2728</v>
      </c>
      <c r="B124" s="105" t="s">
        <v>2729</v>
      </c>
      <c r="C124" s="105" t="s">
        <v>2730</v>
      </c>
      <c r="D124" s="106">
        <v>187000</v>
      </c>
      <c r="E124" s="106">
        <v>187000</v>
      </c>
    </row>
    <row r="125" spans="1:5" s="118" customFormat="1" x14ac:dyDescent="0.25">
      <c r="A125" s="117" t="s">
        <v>2731</v>
      </c>
      <c r="B125" s="105" t="s">
        <v>313</v>
      </c>
      <c r="C125" s="105" t="s">
        <v>2732</v>
      </c>
      <c r="D125" s="106">
        <v>229000</v>
      </c>
      <c r="E125" s="106">
        <v>126055</v>
      </c>
    </row>
    <row r="126" spans="1:5" s="118" customFormat="1" x14ac:dyDescent="0.25">
      <c r="A126" s="117" t="s">
        <v>2733</v>
      </c>
      <c r="B126" s="105" t="s">
        <v>313</v>
      </c>
      <c r="C126" s="105" t="s">
        <v>2734</v>
      </c>
      <c r="D126" s="106">
        <v>280000</v>
      </c>
      <c r="E126" s="106">
        <v>0</v>
      </c>
    </row>
    <row r="127" spans="1:5" s="118" customFormat="1" ht="24" x14ac:dyDescent="0.25">
      <c r="A127" s="117" t="s">
        <v>2735</v>
      </c>
      <c r="B127" s="105" t="s">
        <v>2736</v>
      </c>
      <c r="C127" s="105" t="s">
        <v>2737</v>
      </c>
      <c r="D127" s="106">
        <v>219000</v>
      </c>
      <c r="E127" s="106">
        <v>219000</v>
      </c>
    </row>
    <row r="128" spans="1:5" s="118" customFormat="1" ht="36" x14ac:dyDescent="0.25">
      <c r="A128" s="117" t="s">
        <v>2738</v>
      </c>
      <c r="B128" s="105" t="s">
        <v>305</v>
      </c>
      <c r="C128" s="105" t="s">
        <v>2739</v>
      </c>
      <c r="D128" s="106">
        <v>77000</v>
      </c>
      <c r="E128" s="106">
        <v>77000</v>
      </c>
    </row>
    <row r="129" spans="1:5" s="118" customFormat="1" ht="24" x14ac:dyDescent="0.25">
      <c r="A129" s="117" t="s">
        <v>2740</v>
      </c>
      <c r="B129" s="105" t="s">
        <v>2741</v>
      </c>
      <c r="C129" s="105" t="s">
        <v>2742</v>
      </c>
      <c r="D129" s="106">
        <v>158000</v>
      </c>
      <c r="E129" s="106">
        <v>158000</v>
      </c>
    </row>
    <row r="130" spans="1:5" s="118" customFormat="1" ht="24" x14ac:dyDescent="0.25">
      <c r="A130" s="117" t="s">
        <v>2743</v>
      </c>
      <c r="B130" s="105" t="s">
        <v>305</v>
      </c>
      <c r="C130" s="105" t="s">
        <v>2744</v>
      </c>
      <c r="D130" s="106">
        <v>111000</v>
      </c>
      <c r="E130" s="106">
        <v>111000</v>
      </c>
    </row>
    <row r="131" spans="1:5" s="118" customFormat="1" ht="24" x14ac:dyDescent="0.25">
      <c r="A131" s="117" t="s">
        <v>2745</v>
      </c>
      <c r="B131" s="105" t="s">
        <v>304</v>
      </c>
      <c r="C131" s="105" t="s">
        <v>2746</v>
      </c>
      <c r="D131" s="106">
        <v>140000</v>
      </c>
      <c r="E131" s="106">
        <v>140000</v>
      </c>
    </row>
    <row r="132" spans="1:5" s="118" customFormat="1" ht="24" x14ac:dyDescent="0.25">
      <c r="A132" s="117" t="s">
        <v>2747</v>
      </c>
      <c r="B132" s="105" t="s">
        <v>298</v>
      </c>
      <c r="C132" s="105" t="s">
        <v>2748</v>
      </c>
      <c r="D132" s="106">
        <v>250000</v>
      </c>
      <c r="E132" s="106">
        <v>250000</v>
      </c>
    </row>
    <row r="133" spans="1:5" s="118" customFormat="1" ht="24" x14ac:dyDescent="0.25">
      <c r="A133" s="117" t="s">
        <v>2749</v>
      </c>
      <c r="B133" s="105" t="s">
        <v>299</v>
      </c>
      <c r="C133" s="105" t="s">
        <v>300</v>
      </c>
      <c r="D133" s="106">
        <v>280000</v>
      </c>
      <c r="E133" s="106">
        <v>125000</v>
      </c>
    </row>
    <row r="134" spans="1:5" s="118" customFormat="1" ht="24" x14ac:dyDescent="0.25">
      <c r="A134" s="117" t="s">
        <v>2750</v>
      </c>
      <c r="B134" s="105" t="s">
        <v>299</v>
      </c>
      <c r="C134" s="105" t="s">
        <v>2751</v>
      </c>
      <c r="D134" s="106">
        <v>187000</v>
      </c>
      <c r="E134" s="106">
        <v>0</v>
      </c>
    </row>
    <row r="135" spans="1:5" s="118" customFormat="1" ht="24" x14ac:dyDescent="0.25">
      <c r="A135" s="117" t="s">
        <v>2752</v>
      </c>
      <c r="B135" s="105" t="s">
        <v>298</v>
      </c>
      <c r="C135" s="105" t="s">
        <v>2753</v>
      </c>
      <c r="D135" s="106">
        <v>193000</v>
      </c>
      <c r="E135" s="106">
        <v>0</v>
      </c>
    </row>
    <row r="136" spans="1:5" s="118" customFormat="1" ht="24" x14ac:dyDescent="0.25">
      <c r="A136" s="117" t="s">
        <v>2754</v>
      </c>
      <c r="B136" s="105" t="s">
        <v>298</v>
      </c>
      <c r="C136" s="105" t="s">
        <v>2755</v>
      </c>
      <c r="D136" s="106">
        <v>187000</v>
      </c>
      <c r="E136" s="106">
        <v>0</v>
      </c>
    </row>
    <row r="137" spans="1:5" s="118" customFormat="1" ht="24" x14ac:dyDescent="0.25">
      <c r="A137" s="117" t="s">
        <v>2756</v>
      </c>
      <c r="B137" s="105" t="s">
        <v>2757</v>
      </c>
      <c r="C137" s="105" t="s">
        <v>2758</v>
      </c>
      <c r="D137" s="106">
        <v>55000</v>
      </c>
      <c r="E137" s="106">
        <v>55000</v>
      </c>
    </row>
    <row r="138" spans="1:5" s="118" customFormat="1" ht="24" x14ac:dyDescent="0.25">
      <c r="A138" s="117" t="s">
        <v>2759</v>
      </c>
      <c r="B138" s="105" t="s">
        <v>2760</v>
      </c>
      <c r="C138" s="105" t="s">
        <v>2761</v>
      </c>
      <c r="D138" s="106">
        <v>250000</v>
      </c>
      <c r="E138" s="106">
        <v>250000</v>
      </c>
    </row>
    <row r="139" spans="1:5" s="118" customFormat="1" ht="24" x14ac:dyDescent="0.25">
      <c r="A139" s="117" t="s">
        <v>2762</v>
      </c>
      <c r="B139" s="105" t="s">
        <v>2763</v>
      </c>
      <c r="C139" s="105" t="s">
        <v>2764</v>
      </c>
      <c r="D139" s="106">
        <v>114000</v>
      </c>
      <c r="E139" s="106">
        <v>114000</v>
      </c>
    </row>
    <row r="140" spans="1:5" s="118" customFormat="1" ht="24" x14ac:dyDescent="0.25">
      <c r="A140" s="117" t="s">
        <v>2765</v>
      </c>
      <c r="B140" s="105" t="s">
        <v>312</v>
      </c>
      <c r="C140" s="105" t="s">
        <v>3660</v>
      </c>
      <c r="D140" s="106">
        <v>333000</v>
      </c>
      <c r="E140" s="106">
        <v>333000</v>
      </c>
    </row>
    <row r="141" spans="1:5" s="118" customFormat="1" ht="36" x14ac:dyDescent="0.25">
      <c r="A141" s="117" t="s">
        <v>2766</v>
      </c>
      <c r="B141" s="105" t="s">
        <v>306</v>
      </c>
      <c r="C141" s="105" t="s">
        <v>2767</v>
      </c>
      <c r="D141" s="106">
        <v>227000</v>
      </c>
      <c r="E141" s="106">
        <v>206944</v>
      </c>
    </row>
    <row r="142" spans="1:5" s="118" customFormat="1" ht="24" x14ac:dyDescent="0.25">
      <c r="A142" s="117" t="s">
        <v>2768</v>
      </c>
      <c r="B142" s="105" t="s">
        <v>3661</v>
      </c>
      <c r="C142" s="105" t="s">
        <v>2769</v>
      </c>
      <c r="D142" s="106">
        <v>291000</v>
      </c>
      <c r="E142" s="106">
        <v>291000</v>
      </c>
    </row>
    <row r="143" spans="1:5" s="118" customFormat="1" ht="36" x14ac:dyDescent="0.25">
      <c r="A143" s="117" t="s">
        <v>2770</v>
      </c>
      <c r="B143" s="105" t="s">
        <v>2771</v>
      </c>
      <c r="C143" s="105" t="s">
        <v>2772</v>
      </c>
      <c r="D143" s="106">
        <v>193000</v>
      </c>
      <c r="E143" s="106">
        <v>193000</v>
      </c>
    </row>
    <row r="144" spans="1:5" s="118" customFormat="1" ht="24" x14ac:dyDescent="0.25">
      <c r="A144" s="117" t="s">
        <v>2773</v>
      </c>
      <c r="B144" s="105" t="s">
        <v>2774</v>
      </c>
      <c r="C144" s="105" t="s">
        <v>2775</v>
      </c>
      <c r="D144" s="106">
        <v>301000</v>
      </c>
      <c r="E144" s="106">
        <v>301000</v>
      </c>
    </row>
    <row r="145" spans="1:5" s="118" customFormat="1" ht="24" x14ac:dyDescent="0.25">
      <c r="A145" s="117" t="s">
        <v>2776</v>
      </c>
      <c r="B145" s="105" t="s">
        <v>307</v>
      </c>
      <c r="C145" s="105" t="s">
        <v>2777</v>
      </c>
      <c r="D145" s="106">
        <v>332000</v>
      </c>
      <c r="E145" s="106">
        <v>255008</v>
      </c>
    </row>
    <row r="146" spans="1:5" s="118" customFormat="1" ht="36" x14ac:dyDescent="0.25">
      <c r="A146" s="117" t="s">
        <v>2778</v>
      </c>
      <c r="B146" s="105" t="s">
        <v>2779</v>
      </c>
      <c r="C146" s="105" t="s">
        <v>2780</v>
      </c>
      <c r="D146" s="106">
        <v>146000</v>
      </c>
      <c r="E146" s="106">
        <v>145845</v>
      </c>
    </row>
    <row r="147" spans="1:5" s="118" customFormat="1" ht="24" x14ac:dyDescent="0.25">
      <c r="A147" s="117" t="s">
        <v>2781</v>
      </c>
      <c r="B147" s="105" t="s">
        <v>2782</v>
      </c>
      <c r="C147" s="105" t="s">
        <v>2783</v>
      </c>
      <c r="D147" s="106">
        <v>245000</v>
      </c>
      <c r="E147" s="106">
        <v>245000</v>
      </c>
    </row>
    <row r="148" spans="1:5" s="118" customFormat="1" x14ac:dyDescent="0.25">
      <c r="A148" s="117" t="s">
        <v>2784</v>
      </c>
      <c r="B148" s="105" t="s">
        <v>2785</v>
      </c>
      <c r="C148" s="105" t="s">
        <v>2786</v>
      </c>
      <c r="D148" s="106">
        <v>50000</v>
      </c>
      <c r="E148" s="106">
        <v>0</v>
      </c>
    </row>
    <row r="149" spans="1:5" s="118" customFormat="1" ht="24" x14ac:dyDescent="0.25">
      <c r="A149" s="117" t="s">
        <v>2787</v>
      </c>
      <c r="B149" s="105" t="s">
        <v>307</v>
      </c>
      <c r="C149" s="105" t="s">
        <v>2788</v>
      </c>
      <c r="D149" s="106">
        <v>239000</v>
      </c>
      <c r="E149" s="106">
        <v>239000</v>
      </c>
    </row>
    <row r="150" spans="1:5" s="118" customFormat="1" ht="24" x14ac:dyDescent="0.25">
      <c r="A150" s="117" t="s">
        <v>2789</v>
      </c>
      <c r="B150" s="105" t="s">
        <v>3661</v>
      </c>
      <c r="C150" s="105" t="s">
        <v>2790</v>
      </c>
      <c r="D150" s="106">
        <v>83000</v>
      </c>
      <c r="E150" s="106">
        <v>83000</v>
      </c>
    </row>
    <row r="151" spans="1:5" s="118" customFormat="1" ht="24" x14ac:dyDescent="0.25">
      <c r="A151" s="117" t="s">
        <v>2791</v>
      </c>
      <c r="B151" s="105" t="s">
        <v>3661</v>
      </c>
      <c r="C151" s="105" t="s">
        <v>2792</v>
      </c>
      <c r="D151" s="106">
        <v>152000</v>
      </c>
      <c r="E151" s="106">
        <v>152000</v>
      </c>
    </row>
    <row r="152" spans="1:5" s="118" customFormat="1" ht="24" x14ac:dyDescent="0.25">
      <c r="A152" s="117" t="s">
        <v>2793</v>
      </c>
      <c r="B152" s="105" t="s">
        <v>2774</v>
      </c>
      <c r="C152" s="105" t="s">
        <v>2794</v>
      </c>
      <c r="D152" s="106">
        <v>333000</v>
      </c>
      <c r="E152" s="106">
        <v>333000</v>
      </c>
    </row>
    <row r="153" spans="1:5" s="118" customFormat="1" ht="24" x14ac:dyDescent="0.25">
      <c r="A153" s="117" t="s">
        <v>2795</v>
      </c>
      <c r="B153" s="105" t="s">
        <v>279</v>
      </c>
      <c r="C153" s="105" t="s">
        <v>2796</v>
      </c>
      <c r="D153" s="106">
        <v>270000</v>
      </c>
      <c r="E153" s="106">
        <v>270000</v>
      </c>
    </row>
    <row r="154" spans="1:5" s="118" customFormat="1" ht="24" x14ac:dyDescent="0.25">
      <c r="A154" s="117" t="s">
        <v>2797</v>
      </c>
      <c r="B154" s="105" t="s">
        <v>279</v>
      </c>
      <c r="C154" s="105" t="s">
        <v>2798</v>
      </c>
      <c r="D154" s="106">
        <v>110000</v>
      </c>
      <c r="E154" s="106">
        <v>110000</v>
      </c>
    </row>
    <row r="155" spans="1:5" s="118" customFormat="1" ht="24" x14ac:dyDescent="0.25">
      <c r="A155" s="117" t="s">
        <v>2799</v>
      </c>
      <c r="B155" s="105" t="s">
        <v>2800</v>
      </c>
      <c r="C155" s="105" t="s">
        <v>3662</v>
      </c>
      <c r="D155" s="106">
        <v>125000</v>
      </c>
      <c r="E155" s="106">
        <v>125000</v>
      </c>
    </row>
    <row r="156" spans="1:5" s="118" customFormat="1" ht="24" x14ac:dyDescent="0.25">
      <c r="A156" s="117" t="s">
        <v>2801</v>
      </c>
      <c r="B156" s="105" t="s">
        <v>2802</v>
      </c>
      <c r="C156" s="105" t="s">
        <v>2803</v>
      </c>
      <c r="D156" s="106">
        <v>50000</v>
      </c>
      <c r="E156" s="106">
        <v>50000</v>
      </c>
    </row>
    <row r="157" spans="1:5" s="118" customFormat="1" ht="24" x14ac:dyDescent="0.25">
      <c r="A157" s="117" t="s">
        <v>2804</v>
      </c>
      <c r="B157" s="105" t="s">
        <v>299</v>
      </c>
      <c r="C157" s="105" t="s">
        <v>3663</v>
      </c>
      <c r="D157" s="106">
        <v>211000</v>
      </c>
      <c r="E157" s="106">
        <v>0</v>
      </c>
    </row>
    <row r="158" spans="1:5" s="118" customFormat="1" ht="24" x14ac:dyDescent="0.25">
      <c r="A158" s="117" t="s">
        <v>2805</v>
      </c>
      <c r="B158" s="105" t="s">
        <v>2614</v>
      </c>
      <c r="C158" s="105" t="s">
        <v>2806</v>
      </c>
      <c r="D158" s="106">
        <v>308000</v>
      </c>
      <c r="E158" s="106">
        <v>308000</v>
      </c>
    </row>
    <row r="159" spans="1:5" s="118" customFormat="1" ht="24" x14ac:dyDescent="0.25">
      <c r="A159" s="117" t="s">
        <v>2807</v>
      </c>
      <c r="B159" s="105" t="s">
        <v>2808</v>
      </c>
      <c r="C159" s="105" t="s">
        <v>2809</v>
      </c>
      <c r="D159" s="106">
        <v>294000</v>
      </c>
      <c r="E159" s="106">
        <v>294000</v>
      </c>
    </row>
    <row r="160" spans="1:5" s="118" customFormat="1" ht="24" x14ac:dyDescent="0.25">
      <c r="A160" s="117" t="s">
        <v>2810</v>
      </c>
      <c r="B160" s="105" t="s">
        <v>1512</v>
      </c>
      <c r="C160" s="105" t="s">
        <v>2811</v>
      </c>
      <c r="D160" s="106">
        <v>128000</v>
      </c>
      <c r="E160" s="106">
        <v>128000</v>
      </c>
    </row>
    <row r="161" spans="1:5" s="118" customFormat="1" ht="24" x14ac:dyDescent="0.25">
      <c r="A161" s="117" t="s">
        <v>2812</v>
      </c>
      <c r="B161" s="105" t="s">
        <v>2813</v>
      </c>
      <c r="C161" s="105" t="s">
        <v>2814</v>
      </c>
      <c r="D161" s="106">
        <v>193000</v>
      </c>
      <c r="E161" s="106">
        <v>193000</v>
      </c>
    </row>
    <row r="162" spans="1:5" s="118" customFormat="1" ht="24" x14ac:dyDescent="0.25">
      <c r="A162" s="117" t="s">
        <v>2815</v>
      </c>
      <c r="B162" s="105" t="s">
        <v>279</v>
      </c>
      <c r="C162" s="105" t="s">
        <v>2816</v>
      </c>
      <c r="D162" s="106">
        <v>63000</v>
      </c>
      <c r="E162" s="106">
        <v>63000</v>
      </c>
    </row>
    <row r="163" spans="1:5" s="118" customFormat="1" ht="24" x14ac:dyDescent="0.25">
      <c r="A163" s="117" t="s">
        <v>2817</v>
      </c>
      <c r="B163" s="105" t="s">
        <v>2818</v>
      </c>
      <c r="C163" s="105" t="s">
        <v>2819</v>
      </c>
      <c r="D163" s="106">
        <v>129000</v>
      </c>
      <c r="E163" s="106">
        <v>129000</v>
      </c>
    </row>
    <row r="164" spans="1:5" s="118" customFormat="1" x14ac:dyDescent="0.25"/>
    <row r="165" spans="1:5" s="118" customFormat="1" x14ac:dyDescent="0.25"/>
  </sheetData>
  <mergeCells count="4">
    <mergeCell ref="A1:C1"/>
    <mergeCell ref="A3:E3"/>
    <mergeCell ref="A4:E4"/>
    <mergeCell ref="A5:E5"/>
  </mergeCells>
  <printOptions horizontalCentered="1"/>
  <pageMargins left="0.19685039370078741" right="0.19685039370078741" top="0.78740157480314965" bottom="0.78740157480314965" header="0.31496062992125984" footer="0.31496062992125984"/>
  <pageSetup paperSize="9" scale="97" firstPageNumber="26" orientation="portrait" useFirstPageNumber="1" horizontalDpi="300" verticalDpi="300" r:id="rId1"/>
  <headerFooter>
    <oddFooter>&amp;C&amp;P&amp;RTab. č. 10 Krajské dotační programy kap. 48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18</vt:i4>
      </vt:variant>
    </vt:vector>
  </HeadingPairs>
  <TitlesOfParts>
    <vt:vector size="31" baseType="lpstr">
      <vt:lpstr>sumář</vt:lpstr>
      <vt:lpstr>ŽP</vt:lpstr>
      <vt:lpstr>vrcholový sport</vt:lpstr>
      <vt:lpstr>sport a tělovýchova</vt:lpstr>
      <vt:lpstr>volnočas.a.</vt:lpstr>
      <vt:lpstr>CR </vt:lpstr>
      <vt:lpstr>školství vzd.</vt:lpstr>
      <vt:lpstr>školství prevence</vt:lpstr>
      <vt:lpstr>kultura</vt:lpstr>
      <vt:lpstr>RR</vt:lpstr>
      <vt:lpstr>individuální dotace</vt:lpstr>
      <vt:lpstr>POV</vt:lpstr>
      <vt:lpstr>soc.</vt:lpstr>
      <vt:lpstr>'CR '!Názvy_tisku</vt:lpstr>
      <vt:lpstr>'individuální dotace'!Názvy_tisku</vt:lpstr>
      <vt:lpstr>kultura!Názvy_tisku</vt:lpstr>
      <vt:lpstr>POV!Názvy_tisku</vt:lpstr>
      <vt:lpstr>RR!Názvy_tisku</vt:lpstr>
      <vt:lpstr>soc.!Názvy_tisku</vt:lpstr>
      <vt:lpstr>'sport a tělovýchova'!Názvy_tisku</vt:lpstr>
      <vt:lpstr>sumář!Názvy_tisku</vt:lpstr>
      <vt:lpstr>'školství prevence'!Názvy_tisku</vt:lpstr>
      <vt:lpstr>'školství vzd.'!Názvy_tisku</vt:lpstr>
      <vt:lpstr>volnočas.a.!Názvy_tisku</vt:lpstr>
      <vt:lpstr>'vrcholový sport'!Názvy_tisku</vt:lpstr>
      <vt:lpstr>ŽP!Názvy_tisku</vt:lpstr>
      <vt:lpstr>'individuální dotace'!Oblast_tisku</vt:lpstr>
      <vt:lpstr>kultura!Oblast_tisku</vt:lpstr>
      <vt:lpstr>'sport a tělovýchova'!Oblast_tisku</vt:lpstr>
      <vt:lpstr>'školství vzd.'!Oblast_tisku</vt:lpstr>
      <vt:lpstr>'vrcholový sport'!Oblast_tisku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2020-05-25T08:28:11Z</dcterms:modified>
</cp:coreProperties>
</file>