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3\1. ZR\1. ZR vč. PN\"/>
    </mc:Choice>
  </mc:AlternateContent>
  <xr:revisionPtr revIDLastSave="0" documentId="13_ncr:1_{4E7D5CB2-2D75-4515-8079-90202DA3A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ZR" sheetId="21" r:id="rId1"/>
  </sheets>
  <definedNames>
    <definedName name="_xlnm.Print_Titles" localSheetId="0">'1.ZR'!$4:$4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21" l="1"/>
  <c r="D69" i="21"/>
  <c r="D65" i="21"/>
  <c r="D57" i="21"/>
  <c r="D42" i="21"/>
  <c r="D38" i="21"/>
  <c r="D29" i="21"/>
  <c r="D23" i="21"/>
  <c r="D18" i="21"/>
  <c r="D5" i="21" l="1"/>
  <c r="C5" i="21"/>
  <c r="C13" i="21"/>
  <c r="B13" i="21"/>
  <c r="D14" i="21"/>
  <c r="D53" i="21"/>
  <c r="D51" i="21"/>
  <c r="D26" i="21"/>
  <c r="B5" i="21" l="1"/>
  <c r="D13" i="21"/>
</calcChain>
</file>

<file path=xl/sharedStrings.xml><?xml version="1.0" encoding="utf-8"?>
<sst xmlns="http://schemas.openxmlformats.org/spreadsheetml/2006/main" count="66" uniqueCount="65">
  <si>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</si>
  <si>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</si>
  <si>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</si>
  <si>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</si>
  <si>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</si>
  <si>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</si>
  <si>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</si>
  <si>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</si>
  <si>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</si>
  <si>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</si>
  <si>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09 - volnočasové aktivity</t>
  </si>
  <si>
    <t>kap. 12 - správa majetku kraje</t>
  </si>
  <si>
    <t>kap. 28 sociální věci</t>
  </si>
  <si>
    <t>Příloha č. 4</t>
  </si>
  <si>
    <t>individuální dotace:</t>
  </si>
  <si>
    <t>kap. 19 - krajský úřad</t>
  </si>
  <si>
    <t>kap. 15 - zdravotnictví</t>
  </si>
  <si>
    <t>kap. 16 - kultura a cestovní ruch</t>
  </si>
  <si>
    <t>kap. 18 - zastupitelstvo kraje</t>
  </si>
  <si>
    <t>Program obnovy venkova</t>
  </si>
  <si>
    <t>SFDI - podíl kraje na předfinancování</t>
  </si>
  <si>
    <t>kofi a předfi odvětví životní prostředí - OPŽP ochrana obojživelníků</t>
  </si>
  <si>
    <t>kap. 14 - školství (Příloha č. 2)</t>
  </si>
  <si>
    <t>kap. 16 - kultura a cestovní ruch (Příloha č. 2)</t>
  </si>
  <si>
    <t>kap. 28 - sociální věci (Příloha č. 2)</t>
  </si>
  <si>
    <t>PO provozní příspěvky - ubytování uprchlíků z Ukrajiny (Příloha č. 2)</t>
  </si>
  <si>
    <t>PO příspěvky na provoz - zákonné navýšení platů, ubytování uprchlíků  (Příloha č. 2)</t>
  </si>
  <si>
    <t>neinvestiční transfery obcím - regionální funkce knihoven a Muzea v Podkrkonoší</t>
  </si>
  <si>
    <t>ostatní běžné výdaje - podpora o.p.s., oprava válečných hrobů</t>
  </si>
  <si>
    <t>ostatní běžné výdaje - dotace pro Klub českých turistů</t>
  </si>
  <si>
    <t>ostatní kapitálové výdaje - dotace pro Archeopark Všestary, o.p.s.</t>
  </si>
  <si>
    <t xml:space="preserve">Přehled zapojení volných disponibilních zdrojů a rezervy kraje do rozpočtu na rok 2023 </t>
  </si>
  <si>
    <t>A) Navýšení nákladů na energie dle odvětví - z rezervy kraje</t>
  </si>
  <si>
    <t>B) Požadavky odvětví z volných disponibilních zdrojů kraje</t>
  </si>
  <si>
    <t>PO provozní příspěvky - dovybavení po změnách ve využívání objektů (Příloha č. 2)</t>
  </si>
  <si>
    <t>oblast volný čas</t>
  </si>
  <si>
    <t>oblast sport a tělovýchova</t>
  </si>
  <si>
    <t>oblast životní prostředí</t>
  </si>
  <si>
    <t xml:space="preserve">     Police Symphony Orchestra - profesionalizace org.týmu (ZK/17/1229/2023)</t>
  </si>
  <si>
    <t xml:space="preserve">     Světový pohár v alpském lyžování (ZK/17/1231/2023)</t>
  </si>
  <si>
    <t xml:space="preserve">     ZO ČSOP JARO Jaroměř - záchranná stanice (ZK/13/932/2022)</t>
  </si>
  <si>
    <t xml:space="preserve">     Oblastní charita Červený Kostelec - Domov Žireč (ZK/16/1165/2022)</t>
  </si>
  <si>
    <t xml:space="preserve">     SK Česká Skalice - Modernizace sportovního areálu (ZK/16/1167/2022)</t>
  </si>
  <si>
    <t xml:space="preserve">     DSO Kladská stezka - cyklookruhy Rozkoš (ZK/16/1166/2022)</t>
  </si>
  <si>
    <t>kofi a předfi - org. 2099</t>
  </si>
  <si>
    <t>řešení krizových situací</t>
  </si>
  <si>
    <t>oblast kultura a památková péče</t>
  </si>
  <si>
    <t>oblast vzdělávání a prevence</t>
  </si>
  <si>
    <t>ostatní běžné výdaje - podpora údržby lyžařských běžeckých tras</t>
  </si>
  <si>
    <t>ostatní běžné výdaje - filmové pobídky do přípravovaného Filmového fondu</t>
  </si>
  <si>
    <t xml:space="preserve">oblast regionální rozvoj </t>
  </si>
  <si>
    <t>kofi a předfi odvětví dopravy (IROP a podíl kraje k SFDI)</t>
  </si>
  <si>
    <t>ZOO Dvůr Králové n.L., a.s. - investiční transfer (Příloha č. 3) - výkupy pozemků</t>
  </si>
  <si>
    <t>kap. 15 - zdravotnictví (Příloha č. 3)</t>
  </si>
  <si>
    <t>kofi a předfi odvětví zdravotnictví (vybavení pro oblastní nemocnice)</t>
  </si>
  <si>
    <t>50/10 - doprava - opravy a rekonstrukce dopravních staveb na silnicích II. a III.třídy</t>
  </si>
  <si>
    <t>50/15 - zdravotnictví - modernizace a rekonstrukce v areálech oblastních nemocnic</t>
  </si>
  <si>
    <t>ost. běžné výdaje - nákup materiálu pro výuku praxe, odborný výcvik</t>
  </si>
  <si>
    <t>ost. běžné výdaje - obnova a modernizace výpočetní techniky v krajských školách a šk. zařízeních</t>
  </si>
  <si>
    <t>ost. běžné výdaje - obnova a modernizace učeben, ubytovacích kapacit, šaten</t>
  </si>
  <si>
    <t>ost. běžné výdaje - rozvojová činnost v oblasti školství (DVPP, stipendia, podpora vědy a výzkumu)</t>
  </si>
  <si>
    <t>ostatní běžné výdaje - financování právních služeb při vypořádání sporů u projektu NIS</t>
  </si>
  <si>
    <t>kap. 50 - Fond rozvoje a reprodukce KHK (Příloha č. 5)</t>
  </si>
  <si>
    <t>50/14 - školství - rekonstrukce, stavební úpravy (PO - Příloha č. 2)</t>
  </si>
  <si>
    <t>50/14 - školství - rekonstrukce, stavební úpravy - Centrum odborného vzdělání Trutnov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</si>
</sst>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3" fontId="0" fillId="0" borderId="0" xfId="0"/>
    <xf numFmtId="3" fontId="0" fillId="0" borderId="0" xfId="0" applyAlignment="1">
      <alignment horizontal="right" vertical="top"/>
    </xf>
    <xf numFmtId="4" fontId="0" fillId="0" borderId="0" xfId="0" applyNumberFormat="1"/>
    <xf numFmtId="3" fontId="0" fillId="0" borderId="0" xfId="0" applyAlignment="1">
      <alignment horizontal="right"/>
    </xf>
    <xf numFmtId="4" fontId="3" fillId="0" borderId="3" xfId="1" applyNumberFormat="1" applyFont="1" applyBorder="1"/>
    <xf numFmtId="4" fontId="0" fillId="0" borderId="4" xfId="1" applyNumberFormat="1" applyFont="1" applyFill="1" applyBorder="1"/>
    <xf numFmtId="4" fontId="0" fillId="0" borderId="5" xfId="1" applyNumberFormat="1" applyFont="1" applyFill="1" applyBorder="1"/>
    <xf numFmtId="4" fontId="0" fillId="0" borderId="6" xfId="1" applyNumberFormat="1" applyFont="1" applyFill="1" applyBorder="1"/>
    <xf numFmtId="4" fontId="3" fillId="0" borderId="7" xfId="1" applyNumberFormat="1" applyFont="1" applyFill="1" applyBorder="1"/>
    <xf numFmtId="44" fontId="2" fillId="0" borderId="1" xfId="2" applyFont="1" applyFill="1" applyBorder="1" applyAlignment="1">
      <alignment horizontal="center" vertical="center"/>
    </xf>
    <xf numFmtId="4" fontId="0" fillId="0" borderId="10" xfId="1" applyNumberFormat="1" applyFont="1" applyFill="1" applyBorder="1"/>
    <xf numFmtId="4" fontId="0" fillId="0" borderId="11" xfId="1" applyNumberFormat="1" applyFont="1" applyFill="1" applyBorder="1"/>
    <xf numFmtId="4" fontId="0" fillId="0" borderId="11" xfId="1" applyNumberFormat="1" applyFont="1" applyBorder="1"/>
    <xf numFmtId="4" fontId="0" fillId="0" borderId="8" xfId="1" applyNumberFormat="1" applyFont="1" applyBorder="1"/>
    <xf numFmtId="4" fontId="0" fillId="0" borderId="13" xfId="1" applyNumberFormat="1" applyFont="1" applyBorder="1"/>
    <xf numFmtId="4" fontId="0" fillId="0" borderId="9" xfId="1" applyNumberFormat="1" applyFont="1" applyBorder="1"/>
    <xf numFmtId="3" fontId="0" fillId="0" borderId="8" xfId="0" applyFont="1" applyBorder="1"/>
    <xf numFmtId="3" fontId="0" fillId="0" borderId="9" xfId="0" applyBorder="1"/>
    <xf numFmtId="3" fontId="0" fillId="0" borderId="8" xfId="0" applyFont="1" applyFill="1" applyBorder="1"/>
    <xf numFmtId="3" fontId="0" fillId="0" borderId="8" xfId="0" applyBorder="1"/>
    <xf numFmtId="4" fontId="0" fillId="0" borderId="25" xfId="1" applyNumberFormat="1" applyFont="1" applyFill="1" applyBorder="1"/>
    <xf numFmtId="4" fontId="0" fillId="0" borderId="26" xfId="1" applyNumberFormat="1" applyFont="1" applyFill="1" applyBorder="1"/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3" fontId="7" fillId="0" borderId="12" xfId="0" applyFont="1" applyBorder="1"/>
    <xf numFmtId="4" fontId="0" fillId="0" borderId="13" xfId="1" applyNumberFormat="1" applyFont="1" applyFill="1" applyBorder="1"/>
    <xf numFmtId="4" fontId="9" fillId="0" borderId="12" xfId="1" applyNumberFormat="1" applyFont="1" applyFill="1" applyBorder="1"/>
    <xf numFmtId="4" fontId="9" fillId="0" borderId="8" xfId="1" applyNumberFormat="1" applyFont="1" applyBorder="1"/>
    <xf numFmtId="4" fontId="10" fillId="0" borderId="9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Fill="1" applyBorder="1"/>
    <xf numFmtId="4" fontId="9" fillId="0" borderId="12" xfId="1" applyNumberFormat="1" applyFont="1" applyBorder="1"/>
    <xf numFmtId="4" fontId="10" fillId="0" borderId="11" xfId="1" applyNumberFormat="1" applyFont="1" applyBorder="1"/>
    <xf numFmtId="4" fontId="10" fillId="0" borderId="9" xfId="1" applyNumberFormat="1" applyFont="1" applyFill="1" applyBorder="1"/>
    <xf numFmtId="4" fontId="10" fillId="0" borderId="8" xfId="1" applyNumberFormat="1" applyFont="1" applyFill="1" applyBorder="1"/>
    <xf numFmtId="4" fontId="9" fillId="0" borderId="8" xfId="1" applyNumberFormat="1" applyFont="1" applyFill="1" applyBorder="1"/>
    <xf numFmtId="4" fontId="12" fillId="0" borderId="9" xfId="1" applyNumberFormat="1" applyFont="1" applyBorder="1"/>
    <xf numFmtId="4" fontId="0" fillId="0" borderId="31" xfId="1" applyNumberFormat="1" applyFont="1" applyFill="1" applyBorder="1"/>
    <xf numFmtId="4" fontId="0" fillId="0" borderId="21" xfId="1" applyNumberFormat="1" applyFont="1" applyFill="1" applyBorder="1"/>
    <xf numFmtId="4" fontId="9" fillId="0" borderId="9" xfId="1" applyNumberFormat="1" applyFont="1" applyBorder="1"/>
    <xf numFmtId="4" fontId="0" fillId="0" borderId="25" xfId="0" applyNumberFormat="1" applyBorder="1"/>
    <xf numFmtId="4" fontId="0" fillId="0" borderId="20" xfId="0" applyNumberFormat="1" applyBorder="1"/>
    <xf numFmtId="4" fontId="0" fillId="0" borderId="20" xfId="1" applyNumberFormat="1" applyFont="1" applyFill="1" applyBorder="1"/>
    <xf numFmtId="4" fontId="0" fillId="0" borderId="35" xfId="1" applyNumberFormat="1" applyFont="1" applyFill="1" applyBorder="1"/>
    <xf numFmtId="4" fontId="2" fillId="0" borderId="20" xfId="0" applyNumberFormat="1" applyFont="1" applyBorder="1"/>
    <xf numFmtId="4" fontId="0" fillId="0" borderId="36" xfId="1" applyNumberFormat="1" applyFont="1" applyFill="1" applyBorder="1"/>
    <xf numFmtId="44" fontId="5" fillId="0" borderId="4" xfId="2" applyFont="1" applyBorder="1" applyAlignment="1">
      <alignment horizontal="center" wrapText="1"/>
    </xf>
    <xf numFmtId="44" fontId="13" fillId="0" borderId="9" xfId="2" applyFont="1" applyFill="1" applyBorder="1" applyAlignment="1">
      <alignment horizontal="center" vertical="center"/>
    </xf>
    <xf numFmtId="3" fontId="5" fillId="0" borderId="9" xfId="0" applyFont="1" applyBorder="1" applyAlignment="1">
      <alignment vertical="center"/>
    </xf>
    <xf numFmtId="4" fontId="1" fillId="0" borderId="25" xfId="1" applyNumberFormat="1" applyFont="1" applyFill="1" applyBorder="1"/>
    <xf numFmtId="44" fontId="13" fillId="0" borderId="11" xfId="2" applyFont="1" applyFill="1" applyBorder="1" applyAlignment="1">
      <alignment horizontal="center" vertical="center"/>
    </xf>
    <xf numFmtId="3" fontId="9" fillId="0" borderId="12" xfId="0" applyFont="1" applyBorder="1" applyAlignment="1">
      <alignment horizontal="center"/>
    </xf>
    <xf numFmtId="44" fontId="2" fillId="0" borderId="33" xfId="2" applyFont="1" applyBorder="1" applyAlignment="1">
      <alignment horizontal="center" wrapText="1"/>
    </xf>
    <xf numFmtId="44" fontId="2" fillId="0" borderId="2" xfId="2" applyFont="1" applyBorder="1" applyAlignment="1">
      <alignment horizontal="center" wrapText="1"/>
    </xf>
    <xf numFmtId="3" fontId="7" fillId="2" borderId="1" xfId="0" applyFont="1" applyFill="1" applyBorder="1"/>
    <xf numFmtId="44" fontId="5" fillId="0" borderId="6" xfId="2" applyFont="1" applyBorder="1" applyAlignment="1">
      <alignment horizontal="center" wrapText="1"/>
    </xf>
    <xf numFmtId="4" fontId="8" fillId="2" borderId="37" xfId="1" applyNumberFormat="1" applyFont="1" applyFill="1" applyBorder="1" applyAlignment="1"/>
    <xf numFmtId="4" fontId="8" fillId="2" borderId="34" xfId="1" applyNumberFormat="1" applyFont="1" applyFill="1" applyBorder="1" applyAlignment="1"/>
    <xf numFmtId="4" fontId="7" fillId="2" borderId="1" xfId="1" applyNumberFormat="1" applyFont="1" applyFill="1" applyBorder="1" applyAlignment="1"/>
    <xf numFmtId="4" fontId="8" fillId="2" borderId="37" xfId="0" applyNumberFormat="1" applyFont="1" applyFill="1" applyBorder="1" applyAlignment="1"/>
    <xf numFmtId="4" fontId="8" fillId="2" borderId="34" xfId="0" applyNumberFormat="1" applyFont="1" applyFill="1" applyBorder="1" applyAlignment="1"/>
    <xf numFmtId="4" fontId="0" fillId="0" borderId="25" xfId="0" applyNumberFormat="1" applyFont="1" applyFill="1" applyBorder="1"/>
    <xf numFmtId="4" fontId="9" fillId="0" borderId="10" xfId="1" applyNumberFormat="1" applyFont="1" applyFill="1" applyBorder="1"/>
    <xf numFmtId="4" fontId="9" fillId="0" borderId="9" xfId="1" applyNumberFormat="1" applyFont="1" applyFill="1" applyBorder="1"/>
    <xf numFmtId="3" fontId="14" fillId="0" borderId="0" xfId="0" applyFont="1"/>
    <xf numFmtId="4" fontId="1" fillId="0" borderId="6" xfId="1" applyNumberFormat="1" applyFont="1" applyFill="1" applyBorder="1"/>
    <xf numFmtId="4" fontId="3" fillId="0" borderId="11" xfId="1" applyNumberFormat="1" applyFont="1" applyFill="1" applyBorder="1"/>
    <xf numFmtId="4" fontId="1" fillId="0" borderId="13" xfId="1" applyNumberFormat="1" applyFont="1" applyBorder="1"/>
    <xf numFmtId="4" fontId="12" fillId="0" borderId="11" xfId="1" applyNumberFormat="1" applyFont="1" applyBorder="1"/>
    <xf numFmtId="4" fontId="9" fillId="0" borderId="10" xfId="1" applyNumberFormat="1" applyFont="1" applyBorder="1"/>
    <xf numFmtId="4" fontId="9" fillId="0" borderId="11" xfId="1" applyNumberFormat="1" applyFont="1" applyBorder="1"/>
    <xf numFmtId="4" fontId="0" fillId="0" borderId="3" xfId="1" applyNumberFormat="1" applyFont="1" applyFill="1" applyBorder="1"/>
    <xf numFmtId="3" fontId="5" fillId="0" borderId="39" xfId="0" applyFont="1" applyBorder="1" applyAlignment="1">
      <alignment vertical="center"/>
    </xf>
    <xf numFmtId="44" fontId="5" fillId="0" borderId="39" xfId="2" applyFont="1" applyBorder="1" applyAlignment="1">
      <alignment horizontal="center" wrapText="1"/>
    </xf>
    <xf numFmtId="44" fontId="13" fillId="0" borderId="39" xfId="2" applyFont="1" applyFill="1" applyBorder="1" applyAlignment="1">
      <alignment horizontal="center" vertical="center"/>
    </xf>
    <xf numFmtId="3" fontId="5" fillId="0" borderId="0" xfId="0" applyFont="1" applyBorder="1" applyAlignment="1">
      <alignment vertical="center"/>
    </xf>
    <xf numFmtId="4" fontId="1" fillId="0" borderId="0" xfId="1" applyNumberFormat="1" applyFont="1" applyFill="1" applyBorder="1"/>
    <xf numFmtId="44" fontId="5" fillId="0" borderId="0" xfId="2" applyFont="1" applyBorder="1" applyAlignment="1">
      <alignment horizontal="center" wrapText="1"/>
    </xf>
    <xf numFmtId="44" fontId="13" fillId="0" borderId="0" xfId="2" applyFont="1" applyFill="1" applyBorder="1" applyAlignment="1">
      <alignment horizontal="center" vertical="center"/>
    </xf>
    <xf numFmtId="3" fontId="0" fillId="0" borderId="13" xfId="0" applyFont="1" applyBorder="1"/>
    <xf numFmtId="4" fontId="0" fillId="0" borderId="22" xfId="0" applyNumberFormat="1" applyFont="1" applyBorder="1"/>
    <xf numFmtId="4" fontId="0" fillId="0" borderId="23" xfId="1" applyNumberFormat="1" applyFont="1" applyFill="1" applyBorder="1"/>
    <xf numFmtId="3" fontId="0" fillId="0" borderId="0" xfId="0" applyFill="1"/>
    <xf numFmtId="4" fontId="12" fillId="0" borderId="13" xfId="1" applyNumberFormat="1" applyFont="1" applyBorder="1"/>
    <xf numFmtId="4" fontId="0" fillId="0" borderId="22" xfId="1" applyNumberFormat="1" applyFont="1" applyFill="1" applyBorder="1"/>
    <xf numFmtId="4" fontId="10" fillId="0" borderId="13" xfId="1" applyNumberFormat="1" applyFont="1" applyFill="1" applyBorder="1"/>
    <xf numFmtId="3" fontId="5" fillId="0" borderId="9" xfId="0" applyFont="1" applyFill="1" applyBorder="1" applyAlignment="1">
      <alignment vertical="center"/>
    </xf>
    <xf numFmtId="3" fontId="5" fillId="0" borderId="11" xfId="0" applyFont="1" applyFill="1" applyBorder="1" applyAlignment="1">
      <alignment vertical="center"/>
    </xf>
    <xf numFmtId="4" fontId="1" fillId="0" borderId="29" xfId="1" applyNumberFormat="1" applyFont="1" applyFill="1" applyBorder="1"/>
    <xf numFmtId="3" fontId="0" fillId="0" borderId="11" xfId="0" applyFont="1" applyFill="1" applyBorder="1" applyAlignment="1">
      <alignment wrapText="1"/>
    </xf>
    <xf numFmtId="3" fontId="0" fillId="0" borderId="10" xfId="0" applyFont="1" applyFill="1" applyBorder="1" applyAlignment="1">
      <alignment wrapText="1"/>
    </xf>
    <xf numFmtId="3" fontId="0" fillId="0" borderId="11" xfId="0" applyFont="1" applyFill="1" applyBorder="1"/>
    <xf numFmtId="4" fontId="0" fillId="0" borderId="29" xfId="0" applyNumberFormat="1" applyFont="1" applyFill="1" applyBorder="1"/>
    <xf numFmtId="3" fontId="7" fillId="0" borderId="12" xfId="0" applyFont="1" applyFill="1" applyBorder="1"/>
    <xf numFmtId="4" fontId="2" fillId="0" borderId="20" xfId="0" applyNumberFormat="1" applyFont="1" applyFill="1" applyBorder="1"/>
    <xf numFmtId="4" fontId="3" fillId="0" borderId="3" xfId="1" applyNumberFormat="1" applyFont="1" applyFill="1" applyBorder="1"/>
    <xf numFmtId="4" fontId="0" fillId="0" borderId="36" xfId="0" applyNumberFormat="1" applyFont="1" applyFill="1" applyBorder="1"/>
    <xf numFmtId="4" fontId="3" fillId="0" borderId="5" xfId="1" applyNumberFormat="1" applyFont="1" applyFill="1" applyBorder="1"/>
    <xf numFmtId="4" fontId="3" fillId="0" borderId="4" xfId="1" applyNumberFormat="1" applyFont="1" applyFill="1" applyBorder="1"/>
    <xf numFmtId="4" fontId="2" fillId="0" borderId="18" xfId="0" applyNumberFormat="1" applyFont="1" applyFill="1" applyBorder="1"/>
    <xf numFmtId="3" fontId="0" fillId="0" borderId="13" xfId="0" applyFill="1" applyBorder="1"/>
    <xf numFmtId="4" fontId="0" fillId="0" borderId="22" xfId="0" applyNumberFormat="1" applyFill="1" applyBorder="1"/>
    <xf numFmtId="3" fontId="7" fillId="0" borderId="16" xfId="0" applyFont="1" applyFill="1" applyBorder="1"/>
    <xf numFmtId="4" fontId="3" fillId="0" borderId="19" xfId="1" applyNumberFormat="1" applyFont="1" applyFill="1" applyBorder="1"/>
    <xf numFmtId="3" fontId="0" fillId="0" borderId="16" xfId="0" applyFont="1" applyFill="1" applyBorder="1"/>
    <xf numFmtId="4" fontId="11" fillId="0" borderId="26" xfId="1" applyNumberFormat="1" applyFont="1" applyFill="1" applyBorder="1"/>
    <xf numFmtId="3" fontId="0" fillId="0" borderId="24" xfId="0" applyFont="1" applyFill="1" applyBorder="1"/>
    <xf numFmtId="4" fontId="1" fillId="0" borderId="26" xfId="1" applyNumberFormat="1" applyFont="1" applyFill="1" applyBorder="1"/>
    <xf numFmtId="3" fontId="0" fillId="0" borderId="32" xfId="0" applyFont="1" applyFill="1" applyBorder="1"/>
    <xf numFmtId="4" fontId="1" fillId="0" borderId="30" xfId="1" applyNumberFormat="1" applyFont="1" applyFill="1" applyBorder="1"/>
    <xf numFmtId="3" fontId="7" fillId="0" borderId="15" xfId="0" applyFont="1" applyFill="1" applyBorder="1"/>
    <xf numFmtId="4" fontId="0" fillId="0" borderId="18" xfId="1" applyNumberFormat="1" applyFont="1" applyFill="1" applyBorder="1"/>
    <xf numFmtId="4" fontId="0" fillId="0" borderId="19" xfId="1" applyNumberFormat="1" applyFont="1" applyFill="1" applyBorder="1"/>
    <xf numFmtId="3" fontId="0" fillId="0" borderId="9" xfId="0" applyFont="1" applyFill="1" applyBorder="1" applyAlignment="1">
      <alignment wrapText="1"/>
    </xf>
    <xf numFmtId="3" fontId="0" fillId="0" borderId="17" xfId="0" applyFont="1" applyFill="1" applyBorder="1"/>
    <xf numFmtId="3" fontId="6" fillId="0" borderId="24" xfId="0" applyFont="1" applyFill="1" applyBorder="1"/>
    <xf numFmtId="3" fontId="5" fillId="0" borderId="9" xfId="0" applyFont="1" applyFill="1" applyBorder="1"/>
    <xf numFmtId="3" fontId="0" fillId="0" borderId="14" xfId="0" applyFont="1" applyFill="1" applyBorder="1" applyAlignment="1">
      <alignment wrapText="1"/>
    </xf>
    <xf numFmtId="3" fontId="0" fillId="0" borderId="11" xfId="0" applyFill="1" applyBorder="1"/>
    <xf numFmtId="4" fontId="2" fillId="0" borderId="25" xfId="0" applyNumberFormat="1" applyFont="1" applyFill="1" applyBorder="1"/>
    <xf numFmtId="4" fontId="1" fillId="0" borderId="4" xfId="1" applyNumberFormat="1" applyFont="1" applyFill="1" applyBorder="1"/>
    <xf numFmtId="3" fontId="0" fillId="0" borderId="9" xfId="0" applyFont="1" applyFill="1" applyBorder="1"/>
    <xf numFmtId="4" fontId="2" fillId="0" borderId="29" xfId="0" applyNumberFormat="1" applyFont="1" applyFill="1" applyBorder="1"/>
    <xf numFmtId="3" fontId="0" fillId="0" borderId="10" xfId="0" applyFont="1" applyFill="1" applyBorder="1"/>
    <xf numFmtId="4" fontId="1" fillId="0" borderId="5" xfId="1" applyNumberFormat="1" applyFont="1" applyFill="1" applyBorder="1"/>
    <xf numFmtId="3" fontId="0" fillId="0" borderId="14" xfId="0" applyFont="1" applyFill="1" applyBorder="1"/>
    <xf numFmtId="4" fontId="0" fillId="0" borderId="20" xfId="0" applyNumberFormat="1" applyFont="1" applyFill="1" applyBorder="1"/>
    <xf numFmtId="3" fontId="8" fillId="0" borderId="16" xfId="0" applyFont="1" applyFill="1" applyBorder="1"/>
    <xf numFmtId="3" fontId="15" fillId="0" borderId="20" xfId="0" applyFont="1" applyFill="1" applyBorder="1"/>
    <xf numFmtId="3" fontId="0" fillId="0" borderId="38" xfId="0" applyFont="1" applyFill="1" applyBorder="1"/>
    <xf numFmtId="3" fontId="7" fillId="0" borderId="8" xfId="0" applyFont="1" applyFill="1" applyBorder="1"/>
    <xf numFmtId="4" fontId="2" fillId="0" borderId="19" xfId="0" applyNumberFormat="1" applyFont="1" applyFill="1" applyBorder="1"/>
    <xf numFmtId="4" fontId="0" fillId="0" borderId="21" xfId="0" applyNumberFormat="1" applyFont="1" applyFill="1" applyBorder="1"/>
    <xf numFmtId="3" fontId="0" fillId="0" borderId="9" xfId="0" applyFill="1" applyBorder="1"/>
    <xf numFmtId="4" fontId="0" fillId="0" borderId="29" xfId="0" applyNumberFormat="1" applyFill="1" applyBorder="1"/>
    <xf numFmtId="3" fontId="15" fillId="0" borderId="16" xfId="0" applyFont="1" applyFill="1" applyBorder="1"/>
    <xf numFmtId="3" fontId="4" fillId="3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105"/>
  <sheetViews>
    <sheetView tabSelected="1" topLeftCell="A29" zoomScaleNormal="100" workbookViewId="0">
      <selection activeCell="J60" sqref="J60"/>
    </sheetView>
  </sheetViews>
  <sheetFormatPr defaultRowHeight="12.75" x14ac:dyDescent="0.2"/>
  <cols>
    <col min="1" max="1" width="72.85546875" customWidth="1"/>
    <col min="2" max="3" width="12.7109375" customWidth="1"/>
    <col min="4" max="4" width="14.28515625" customWidth="1"/>
    <col min="5" max="5" width="15" customWidth="1"/>
  </cols>
  <sheetData>
    <row r="1" spans="1:5" x14ac:dyDescent="0.2">
      <c r="D1" s="1" t="s">
        <v>13</v>
      </c>
    </row>
    <row r="2" spans="1:5" ht="38.25" customHeight="1" x14ac:dyDescent="0.2">
      <c r="A2" s="138" t="s">
        <v>31</v>
      </c>
      <c r="B2" s="138"/>
      <c r="C2" s="138"/>
      <c r="D2" s="138"/>
    </row>
    <row r="3" spans="1:5" ht="14.25" customHeight="1" thickBot="1" x14ac:dyDescent="0.25">
      <c r="D3" s="3" t="s">
        <v>9</v>
      </c>
    </row>
    <row r="4" spans="1:5" ht="27" customHeight="1" thickBot="1" x14ac:dyDescent="0.25">
      <c r="A4" s="53" t="s">
        <v>6</v>
      </c>
      <c r="B4" s="54" t="s">
        <v>8</v>
      </c>
      <c r="C4" s="55" t="s">
        <v>7</v>
      </c>
      <c r="D4" s="9" t="s">
        <v>2</v>
      </c>
    </row>
    <row r="5" spans="1:5" ht="19.5" customHeight="1" thickBot="1" x14ac:dyDescent="0.3">
      <c r="A5" s="56" t="s">
        <v>32</v>
      </c>
      <c r="B5" s="58">
        <f>SUM(B6:B10)</f>
        <v>208585.55</v>
      </c>
      <c r="C5" s="59">
        <f>SUM(C6:C10)</f>
        <v>0</v>
      </c>
      <c r="D5" s="60">
        <f>SUM(B6:B10)</f>
        <v>208585.55</v>
      </c>
    </row>
    <row r="6" spans="1:5" ht="12.75" hidden="1" customHeight="1" x14ac:dyDescent="0.2">
      <c r="A6" s="50"/>
      <c r="B6" s="51"/>
      <c r="C6" s="48"/>
      <c r="D6" s="49"/>
    </row>
    <row r="7" spans="1:5" ht="12.75" customHeight="1" x14ac:dyDescent="0.2">
      <c r="A7" s="88" t="s">
        <v>22</v>
      </c>
      <c r="B7" s="51">
        <v>119488</v>
      </c>
      <c r="C7" s="48"/>
      <c r="D7" s="49"/>
    </row>
    <row r="8" spans="1:5" ht="12.75" customHeight="1" x14ac:dyDescent="0.2">
      <c r="A8" s="88" t="s">
        <v>53</v>
      </c>
      <c r="B8" s="51">
        <v>60000</v>
      </c>
      <c r="C8" s="48"/>
      <c r="D8" s="49"/>
    </row>
    <row r="9" spans="1:5" ht="12.75" customHeight="1" x14ac:dyDescent="0.2">
      <c r="A9" s="88" t="s">
        <v>23</v>
      </c>
      <c r="B9" s="51">
        <v>6097.55</v>
      </c>
      <c r="C9" s="48"/>
      <c r="D9" s="49"/>
    </row>
    <row r="10" spans="1:5" ht="12.75" customHeight="1" thickBot="1" x14ac:dyDescent="0.25">
      <c r="A10" s="89" t="s">
        <v>24</v>
      </c>
      <c r="B10" s="90">
        <v>23000</v>
      </c>
      <c r="C10" s="57"/>
      <c r="D10" s="52"/>
    </row>
    <row r="11" spans="1:5" ht="12.75" customHeight="1" x14ac:dyDescent="0.2">
      <c r="A11" s="77"/>
      <c r="B11" s="78"/>
      <c r="C11" s="79"/>
      <c r="D11" s="80"/>
    </row>
    <row r="12" spans="1:5" ht="12.75" customHeight="1" thickBot="1" x14ac:dyDescent="0.25">
      <c r="A12" s="74"/>
      <c r="B12" s="75"/>
      <c r="C12" s="75"/>
      <c r="D12" s="76"/>
    </row>
    <row r="13" spans="1:5" ht="19.5" customHeight="1" thickBot="1" x14ac:dyDescent="0.3">
      <c r="A13" s="56" t="s">
        <v>33</v>
      </c>
      <c r="B13" s="61">
        <f>SUM(B14:B103)</f>
        <v>166336.68</v>
      </c>
      <c r="C13" s="62">
        <f>SUM(C14:C103)</f>
        <v>616551.44999999995</v>
      </c>
      <c r="D13" s="60">
        <f>SUM(D14:D103)</f>
        <v>782888.13</v>
      </c>
      <c r="E13" s="2"/>
    </row>
    <row r="14" spans="1:5" ht="15.75" x14ac:dyDescent="0.25">
      <c r="A14" s="26" t="s">
        <v>4</v>
      </c>
      <c r="B14" s="46"/>
      <c r="C14" s="4"/>
      <c r="D14" s="28">
        <f>B15+B16+B17+C15+C16+C17</f>
        <v>19000</v>
      </c>
    </row>
    <row r="15" spans="1:5" ht="14.25" customHeight="1" thickBot="1" x14ac:dyDescent="0.25">
      <c r="A15" s="91" t="s">
        <v>52</v>
      </c>
      <c r="B15" s="24"/>
      <c r="C15" s="7">
        <v>19000</v>
      </c>
      <c r="D15" s="11"/>
    </row>
    <row r="16" spans="1:5" ht="13.5" hidden="1" thickBot="1" x14ac:dyDescent="0.25">
      <c r="A16" s="92"/>
      <c r="B16" s="47"/>
      <c r="C16" s="6"/>
      <c r="D16" s="10"/>
    </row>
    <row r="17" spans="1:4" ht="13.5" hidden="1" thickBot="1" x14ac:dyDescent="0.25">
      <c r="A17" s="93"/>
      <c r="B17" s="94"/>
      <c r="C17" s="7"/>
      <c r="D17" s="11"/>
    </row>
    <row r="18" spans="1:4" ht="16.5" hidden="1" thickBot="1" x14ac:dyDescent="0.3">
      <c r="A18" s="95" t="s">
        <v>5</v>
      </c>
      <c r="B18" s="96"/>
      <c r="C18" s="97"/>
      <c r="D18" s="28">
        <f>SUM(B19:B22) + SUM(C19:C22)</f>
        <v>0</v>
      </c>
    </row>
    <row r="19" spans="1:4" ht="12.75" hidden="1" customHeight="1" x14ac:dyDescent="0.2">
      <c r="A19" s="18"/>
      <c r="B19" s="98"/>
      <c r="C19" s="99"/>
      <c r="D19" s="64"/>
    </row>
    <row r="20" spans="1:4" ht="12.75" hidden="1" customHeight="1" x14ac:dyDescent="0.2">
      <c r="A20" s="18"/>
      <c r="B20" s="63"/>
      <c r="C20" s="100"/>
      <c r="D20" s="65"/>
    </row>
    <row r="21" spans="1:4" ht="12.75" hidden="1" customHeight="1" x14ac:dyDescent="0.2">
      <c r="A21" s="18"/>
      <c r="B21" s="47"/>
      <c r="C21" s="6"/>
      <c r="D21" s="10"/>
    </row>
    <row r="22" spans="1:4" ht="13.5" hidden="1" thickBot="1" x14ac:dyDescent="0.25">
      <c r="A22" s="93"/>
      <c r="B22" s="24"/>
      <c r="C22" s="7"/>
      <c r="D22" s="12"/>
    </row>
    <row r="23" spans="1:4" ht="16.5" hidden="1" thickBot="1" x14ac:dyDescent="0.3">
      <c r="A23" s="95" t="s">
        <v>11</v>
      </c>
      <c r="B23" s="101"/>
      <c r="C23" s="8"/>
      <c r="D23" s="28">
        <f>B25+B24+C24+C25</f>
        <v>0</v>
      </c>
    </row>
    <row r="24" spans="1:4" ht="13.5" hidden="1" thickBot="1" x14ac:dyDescent="0.25">
      <c r="A24" s="93"/>
      <c r="B24" s="94"/>
      <c r="C24" s="67"/>
      <c r="D24" s="68"/>
    </row>
    <row r="25" spans="1:4" ht="13.5" hidden="1" thickBot="1" x14ac:dyDescent="0.25">
      <c r="A25" s="102"/>
      <c r="B25" s="103"/>
      <c r="C25" s="39"/>
      <c r="D25" s="27"/>
    </row>
    <row r="26" spans="1:4" ht="16.5" hidden="1" thickBot="1" x14ac:dyDescent="0.3">
      <c r="A26" s="95" t="s">
        <v>10</v>
      </c>
      <c r="B26" s="96"/>
      <c r="C26" s="97"/>
      <c r="D26" s="28">
        <f>B27+B28+C27+C28</f>
        <v>0</v>
      </c>
    </row>
    <row r="27" spans="1:4" ht="13.5" hidden="1" thickBot="1" x14ac:dyDescent="0.25">
      <c r="A27" s="92"/>
      <c r="B27" s="47"/>
      <c r="C27" s="6"/>
      <c r="D27" s="10"/>
    </row>
    <row r="28" spans="1:4" ht="13.5" hidden="1" thickBot="1" x14ac:dyDescent="0.25">
      <c r="A28" s="93"/>
      <c r="B28" s="24"/>
      <c r="C28" s="7"/>
      <c r="D28" s="12"/>
    </row>
    <row r="29" spans="1:4" ht="15.75" x14ac:dyDescent="0.25">
      <c r="A29" s="104" t="s">
        <v>3</v>
      </c>
      <c r="B29" s="101"/>
      <c r="C29" s="105"/>
      <c r="D29" s="29">
        <f>SUM(B30:B37)+SUM(C30:C37)</f>
        <v>51857.8</v>
      </c>
    </row>
    <row r="30" spans="1:4" ht="14.25" x14ac:dyDescent="0.2">
      <c r="A30" s="106" t="s">
        <v>34</v>
      </c>
      <c r="B30" s="63">
        <v>2000</v>
      </c>
      <c r="C30" s="107"/>
      <c r="D30" s="38"/>
    </row>
    <row r="31" spans="1:4" ht="14.25" x14ac:dyDescent="0.2">
      <c r="A31" s="108" t="s">
        <v>25</v>
      </c>
      <c r="B31" s="63">
        <v>8857.7999999999993</v>
      </c>
      <c r="C31" s="107"/>
      <c r="D31" s="38"/>
    </row>
    <row r="32" spans="1:4" ht="14.25" x14ac:dyDescent="0.2">
      <c r="A32" s="137" t="s">
        <v>57</v>
      </c>
      <c r="B32" s="63">
        <v>5000</v>
      </c>
      <c r="C32" s="109"/>
      <c r="D32" s="38"/>
    </row>
    <row r="33" spans="1:5" ht="14.25" x14ac:dyDescent="0.2">
      <c r="A33" s="137" t="s">
        <v>58</v>
      </c>
      <c r="B33" s="63">
        <v>20000</v>
      </c>
      <c r="C33" s="107"/>
      <c r="D33" s="38"/>
    </row>
    <row r="34" spans="1:5" ht="14.25" x14ac:dyDescent="0.2">
      <c r="A34" s="137" t="s">
        <v>59</v>
      </c>
      <c r="B34" s="63">
        <v>10000</v>
      </c>
      <c r="C34" s="107"/>
      <c r="D34" s="38"/>
    </row>
    <row r="35" spans="1:5" ht="15" thickBot="1" x14ac:dyDescent="0.25">
      <c r="A35" s="137" t="s">
        <v>60</v>
      </c>
      <c r="B35" s="63">
        <v>6000</v>
      </c>
      <c r="C35" s="107"/>
      <c r="D35" s="70"/>
    </row>
    <row r="36" spans="1:5" ht="15" hidden="1" thickBot="1" x14ac:dyDescent="0.25">
      <c r="A36" s="108"/>
      <c r="B36" s="63"/>
      <c r="C36" s="109"/>
      <c r="D36" s="85"/>
    </row>
    <row r="37" spans="1:5" ht="13.5" hidden="1" thickBot="1" x14ac:dyDescent="0.25">
      <c r="A37" s="110"/>
      <c r="B37" s="90"/>
      <c r="C37" s="111"/>
      <c r="D37" s="69"/>
    </row>
    <row r="38" spans="1:5" ht="15.75" x14ac:dyDescent="0.25">
      <c r="A38" s="112" t="s">
        <v>16</v>
      </c>
      <c r="B38" s="113"/>
      <c r="C38" s="114"/>
      <c r="D38" s="29">
        <f>SUM(B39+B40+B41+C39+C40+C41)</f>
        <v>2095</v>
      </c>
    </row>
    <row r="39" spans="1:5" ht="14.25" customHeight="1" x14ac:dyDescent="0.2">
      <c r="A39" s="108" t="s">
        <v>25</v>
      </c>
      <c r="B39" s="44">
        <v>1095</v>
      </c>
      <c r="C39" s="40"/>
      <c r="D39" s="15"/>
    </row>
    <row r="40" spans="1:5" ht="14.25" customHeight="1" thickBot="1" x14ac:dyDescent="0.25">
      <c r="A40" s="115" t="s">
        <v>61</v>
      </c>
      <c r="B40" s="44">
        <v>1000</v>
      </c>
      <c r="C40" s="40"/>
      <c r="D40" s="12"/>
    </row>
    <row r="41" spans="1:5" ht="13.5" hidden="1" thickBot="1" x14ac:dyDescent="0.25">
      <c r="A41" s="116"/>
      <c r="B41" s="86"/>
      <c r="C41" s="83"/>
      <c r="D41" s="14"/>
    </row>
    <row r="42" spans="1:5" ht="15.75" x14ac:dyDescent="0.25">
      <c r="A42" s="112" t="s">
        <v>17</v>
      </c>
      <c r="B42" s="101"/>
      <c r="C42" s="105"/>
      <c r="D42" s="29">
        <f>SUM(B43:B50)+SUM(C43:C50)</f>
        <v>28675</v>
      </c>
      <c r="E42" s="2"/>
    </row>
    <row r="43" spans="1:5" ht="14.25" x14ac:dyDescent="0.2">
      <c r="A43" s="108" t="s">
        <v>26</v>
      </c>
      <c r="B43" s="20">
        <v>16268.2</v>
      </c>
      <c r="C43" s="21"/>
      <c r="D43" s="30"/>
      <c r="E43" s="66"/>
    </row>
    <row r="44" spans="1:5" ht="14.25" x14ac:dyDescent="0.2">
      <c r="A44" s="117" t="s">
        <v>27</v>
      </c>
      <c r="B44" s="22">
        <v>1093.3499999999999</v>
      </c>
      <c r="C44" s="23"/>
      <c r="D44" s="31"/>
    </row>
    <row r="45" spans="1:5" ht="14.25" x14ac:dyDescent="0.2">
      <c r="A45" s="117" t="s">
        <v>28</v>
      </c>
      <c r="B45" s="22">
        <v>5209</v>
      </c>
      <c r="C45" s="23"/>
      <c r="D45" s="31"/>
    </row>
    <row r="46" spans="1:5" ht="14.25" x14ac:dyDescent="0.2">
      <c r="A46" s="117" t="s">
        <v>29</v>
      </c>
      <c r="B46" s="22">
        <v>550</v>
      </c>
      <c r="C46" s="23"/>
      <c r="D46" s="31"/>
    </row>
    <row r="47" spans="1:5" ht="14.25" x14ac:dyDescent="0.2">
      <c r="A47" s="117" t="s">
        <v>30</v>
      </c>
      <c r="B47" s="22"/>
      <c r="C47" s="23">
        <v>54.45</v>
      </c>
      <c r="D47" s="31"/>
    </row>
    <row r="48" spans="1:5" ht="14.25" x14ac:dyDescent="0.2">
      <c r="A48" s="117" t="s">
        <v>48</v>
      </c>
      <c r="B48" s="22">
        <v>3000</v>
      </c>
      <c r="C48" s="23"/>
      <c r="D48" s="31"/>
    </row>
    <row r="49" spans="1:4" ht="15" thickBot="1" x14ac:dyDescent="0.25">
      <c r="A49" s="117" t="s">
        <v>49</v>
      </c>
      <c r="B49" s="24">
        <v>2500</v>
      </c>
      <c r="C49" s="25"/>
      <c r="D49" s="31"/>
    </row>
    <row r="50" spans="1:4" ht="15" hidden="1" thickBot="1" x14ac:dyDescent="0.25">
      <c r="A50" s="117"/>
      <c r="B50" s="86"/>
      <c r="C50" s="83"/>
      <c r="D50" s="32"/>
    </row>
    <row r="51" spans="1:4" ht="15.75" x14ac:dyDescent="0.25">
      <c r="A51" s="95" t="s">
        <v>18</v>
      </c>
      <c r="B51" s="96"/>
      <c r="C51" s="97"/>
      <c r="D51" s="28">
        <f>B52+C52</f>
        <v>60000</v>
      </c>
    </row>
    <row r="52" spans="1:4" ht="15" thickBot="1" x14ac:dyDescent="0.25">
      <c r="A52" s="118" t="s">
        <v>45</v>
      </c>
      <c r="B52" s="24">
        <v>60000</v>
      </c>
      <c r="C52" s="7"/>
      <c r="D52" s="34"/>
    </row>
    <row r="53" spans="1:4" ht="16.5" hidden="1" thickBot="1" x14ac:dyDescent="0.3">
      <c r="A53" s="95" t="s">
        <v>15</v>
      </c>
      <c r="B53" s="96"/>
      <c r="C53" s="97"/>
      <c r="D53" s="29">
        <f>SUM(B54:B56)+C54+C56</f>
        <v>0</v>
      </c>
    </row>
    <row r="54" spans="1:4" ht="15" hidden="1" thickBot="1" x14ac:dyDescent="0.25">
      <c r="A54" s="115"/>
      <c r="B54" s="20"/>
      <c r="C54" s="5"/>
      <c r="D54" s="30"/>
    </row>
    <row r="55" spans="1:4" ht="15" hidden="1" thickBot="1" x14ac:dyDescent="0.25">
      <c r="A55" s="119"/>
      <c r="B55" s="22"/>
      <c r="C55" s="45"/>
      <c r="D55" s="31"/>
    </row>
    <row r="56" spans="1:4" ht="15" hidden="1" thickBot="1" x14ac:dyDescent="0.25">
      <c r="A56" s="120"/>
      <c r="B56" s="24"/>
      <c r="C56" s="7"/>
      <c r="D56" s="32"/>
    </row>
    <row r="57" spans="1:4" ht="15.75" x14ac:dyDescent="0.25">
      <c r="A57" s="95" t="s">
        <v>1</v>
      </c>
      <c r="B57" s="101"/>
      <c r="C57" s="8"/>
      <c r="D57" s="33">
        <f>SUM(B58:B64) + SUM(C58:C64)</f>
        <v>131000</v>
      </c>
    </row>
    <row r="58" spans="1:4" ht="14.25" customHeight="1" x14ac:dyDescent="0.2">
      <c r="A58" s="115" t="s">
        <v>44</v>
      </c>
      <c r="B58" s="121"/>
      <c r="C58" s="122">
        <v>50000</v>
      </c>
      <c r="D58" s="41"/>
    </row>
    <row r="59" spans="1:4" ht="14.25" x14ac:dyDescent="0.2">
      <c r="A59" s="123" t="s">
        <v>54</v>
      </c>
      <c r="B59" s="63">
        <v>6730</v>
      </c>
      <c r="C59" s="122">
        <v>24270</v>
      </c>
      <c r="D59" s="41"/>
    </row>
    <row r="60" spans="1:4" ht="15" thickBot="1" x14ac:dyDescent="0.25">
      <c r="A60" s="93" t="s">
        <v>51</v>
      </c>
      <c r="B60" s="124"/>
      <c r="C60" s="67">
        <v>50000</v>
      </c>
      <c r="D60" s="72"/>
    </row>
    <row r="61" spans="1:4" ht="15" hidden="1" thickBot="1" x14ac:dyDescent="0.25">
      <c r="A61" s="125" t="s">
        <v>20</v>
      </c>
      <c r="B61" s="98"/>
      <c r="C61" s="126"/>
      <c r="D61" s="71"/>
    </row>
    <row r="62" spans="1:4" ht="15" hidden="1" thickBot="1" x14ac:dyDescent="0.25">
      <c r="A62" s="127" t="s">
        <v>21</v>
      </c>
      <c r="B62" s="94"/>
      <c r="C62" s="67"/>
      <c r="D62" s="72"/>
    </row>
    <row r="63" spans="1:4" ht="15" hidden="1" thickBot="1" x14ac:dyDescent="0.25">
      <c r="A63" s="127"/>
      <c r="B63" s="98"/>
      <c r="C63" s="126"/>
      <c r="D63" s="71"/>
    </row>
    <row r="64" spans="1:4" ht="15" hidden="1" thickBot="1" x14ac:dyDescent="0.25">
      <c r="A64" s="93"/>
      <c r="B64" s="94"/>
      <c r="C64" s="7"/>
      <c r="D64" s="34"/>
    </row>
    <row r="65" spans="1:5" ht="16.5" hidden="1" thickBot="1" x14ac:dyDescent="0.3">
      <c r="A65" s="95" t="s">
        <v>12</v>
      </c>
      <c r="B65" s="128"/>
      <c r="C65" s="73"/>
      <c r="D65" s="29">
        <f>SUM(B66:B68)+C66+C67+C68</f>
        <v>0</v>
      </c>
    </row>
    <row r="66" spans="1:5" ht="15" hidden="1" thickBot="1" x14ac:dyDescent="0.25">
      <c r="A66" s="110"/>
      <c r="B66" s="94"/>
      <c r="C66" s="7"/>
      <c r="D66" s="32"/>
    </row>
    <row r="67" spans="1:5" ht="15" hidden="1" thickBot="1" x14ac:dyDescent="0.25">
      <c r="A67" s="18"/>
      <c r="B67" s="128"/>
      <c r="C67" s="73"/>
      <c r="D67" s="36"/>
    </row>
    <row r="68" spans="1:5" ht="15" hidden="1" thickBot="1" x14ac:dyDescent="0.25">
      <c r="A68" s="93"/>
      <c r="B68" s="94"/>
      <c r="C68" s="7"/>
      <c r="D68" s="34"/>
    </row>
    <row r="69" spans="1:5" ht="15" x14ac:dyDescent="0.25">
      <c r="A69" s="129" t="s">
        <v>0</v>
      </c>
      <c r="B69" s="101"/>
      <c r="C69" s="105"/>
      <c r="D69" s="37">
        <f>SUM(B71:B93)+SUM(C71:C93)</f>
        <v>84833.33</v>
      </c>
    </row>
    <row r="70" spans="1:5" ht="14.25" x14ac:dyDescent="0.2">
      <c r="A70" s="106" t="s">
        <v>14</v>
      </c>
      <c r="B70" s="128"/>
      <c r="C70" s="40"/>
      <c r="D70" s="36"/>
    </row>
    <row r="71" spans="1:5" ht="14.25" x14ac:dyDescent="0.2">
      <c r="A71" s="130" t="s">
        <v>38</v>
      </c>
      <c r="B71" s="128">
        <v>2200</v>
      </c>
      <c r="C71" s="40"/>
      <c r="D71" s="36"/>
    </row>
    <row r="72" spans="1:5" ht="14.25" x14ac:dyDescent="0.2">
      <c r="A72" s="130" t="s">
        <v>39</v>
      </c>
      <c r="B72" s="128">
        <v>8000</v>
      </c>
      <c r="C72" s="40"/>
      <c r="D72" s="36"/>
    </row>
    <row r="73" spans="1:5" ht="14.25" x14ac:dyDescent="0.2">
      <c r="A73" s="130" t="s">
        <v>40</v>
      </c>
      <c r="B73" s="128">
        <v>1333.33</v>
      </c>
      <c r="C73" s="40"/>
      <c r="D73" s="36"/>
    </row>
    <row r="74" spans="1:5" ht="14.25" x14ac:dyDescent="0.2">
      <c r="A74" s="130" t="s">
        <v>41</v>
      </c>
      <c r="B74" s="128"/>
      <c r="C74" s="40">
        <v>10000</v>
      </c>
      <c r="D74" s="36"/>
    </row>
    <row r="75" spans="1:5" ht="14.25" x14ac:dyDescent="0.2">
      <c r="A75" s="130" t="s">
        <v>42</v>
      </c>
      <c r="B75" s="128"/>
      <c r="C75" s="40">
        <v>1000</v>
      </c>
      <c r="D75" s="36"/>
    </row>
    <row r="76" spans="1:5" ht="14.25" x14ac:dyDescent="0.2">
      <c r="A76" s="130" t="s">
        <v>43</v>
      </c>
      <c r="B76" s="128"/>
      <c r="C76" s="40">
        <v>30000</v>
      </c>
      <c r="D76" s="36"/>
      <c r="E76" s="84"/>
    </row>
    <row r="77" spans="1:5" ht="14.25" x14ac:dyDescent="0.2">
      <c r="A77" s="106" t="s">
        <v>47</v>
      </c>
      <c r="B77" s="128">
        <v>800</v>
      </c>
      <c r="C77" s="40"/>
      <c r="D77" s="36"/>
      <c r="E77" s="84"/>
    </row>
    <row r="78" spans="1:5" ht="14.25" x14ac:dyDescent="0.2">
      <c r="A78" s="106" t="s">
        <v>35</v>
      </c>
      <c r="B78" s="128"/>
      <c r="C78" s="40">
        <v>600</v>
      </c>
      <c r="D78" s="36"/>
      <c r="E78" s="84"/>
    </row>
    <row r="79" spans="1:5" ht="14.25" x14ac:dyDescent="0.2">
      <c r="A79" s="106" t="s">
        <v>36</v>
      </c>
      <c r="B79" s="128"/>
      <c r="C79" s="40">
        <v>3400</v>
      </c>
      <c r="D79" s="36"/>
      <c r="E79" s="84"/>
    </row>
    <row r="80" spans="1:5" ht="14.25" x14ac:dyDescent="0.2">
      <c r="A80" s="106" t="s">
        <v>46</v>
      </c>
      <c r="B80" s="128"/>
      <c r="C80" s="40">
        <v>4000</v>
      </c>
      <c r="D80" s="36"/>
      <c r="E80" s="84"/>
    </row>
    <row r="81" spans="1:5" ht="14.25" x14ac:dyDescent="0.2">
      <c r="A81" s="106" t="s">
        <v>37</v>
      </c>
      <c r="B81" s="128">
        <v>350</v>
      </c>
      <c r="C81" s="40"/>
      <c r="D81" s="36"/>
      <c r="E81" s="84"/>
    </row>
    <row r="82" spans="1:5" ht="14.25" x14ac:dyDescent="0.2">
      <c r="A82" s="106" t="s">
        <v>50</v>
      </c>
      <c r="B82" s="128">
        <v>2650</v>
      </c>
      <c r="C82" s="40">
        <v>2500</v>
      </c>
      <c r="D82" s="36"/>
      <c r="E82" s="84"/>
    </row>
    <row r="83" spans="1:5" ht="15" thickBot="1" x14ac:dyDescent="0.25">
      <c r="A83" s="93" t="s">
        <v>19</v>
      </c>
      <c r="B83" s="128"/>
      <c r="C83" s="40">
        <v>18000</v>
      </c>
      <c r="D83" s="36"/>
      <c r="E83" s="84"/>
    </row>
    <row r="84" spans="1:5" ht="15" hidden="1" thickBot="1" x14ac:dyDescent="0.25">
      <c r="A84" s="131"/>
      <c r="B84" s="94"/>
      <c r="C84" s="25"/>
      <c r="D84" s="32"/>
      <c r="E84" s="84"/>
    </row>
    <row r="85" spans="1:5" ht="15" hidden="1" thickBot="1" x14ac:dyDescent="0.25">
      <c r="A85" s="106"/>
      <c r="B85" s="128"/>
      <c r="C85" s="40"/>
      <c r="D85" s="36"/>
      <c r="E85" s="84"/>
    </row>
    <row r="86" spans="1:5" ht="15" hidden="1" thickBot="1" x14ac:dyDescent="0.25">
      <c r="A86" s="106"/>
      <c r="B86" s="128"/>
      <c r="C86" s="40"/>
      <c r="D86" s="36"/>
      <c r="E86" s="84"/>
    </row>
    <row r="87" spans="1:5" ht="15" hidden="1" thickBot="1" x14ac:dyDescent="0.25">
      <c r="A87" s="106"/>
      <c r="B87" s="128"/>
      <c r="C87" s="40"/>
      <c r="D87" s="36"/>
      <c r="E87" s="84"/>
    </row>
    <row r="88" spans="1:5" ht="15" hidden="1" thickBot="1" x14ac:dyDescent="0.25">
      <c r="A88" s="106"/>
      <c r="B88" s="128"/>
      <c r="C88" s="40"/>
      <c r="D88" s="36"/>
      <c r="E88" s="84"/>
    </row>
    <row r="89" spans="1:5" ht="15" hidden="1" thickBot="1" x14ac:dyDescent="0.25">
      <c r="A89" s="106"/>
      <c r="B89" s="128"/>
      <c r="C89" s="40"/>
      <c r="D89" s="36"/>
      <c r="E89" s="84"/>
    </row>
    <row r="90" spans="1:5" ht="15" hidden="1" thickBot="1" x14ac:dyDescent="0.25">
      <c r="A90" s="106"/>
      <c r="B90" s="128"/>
      <c r="C90" s="40"/>
      <c r="D90" s="36"/>
      <c r="E90" s="84"/>
    </row>
    <row r="91" spans="1:5" ht="15" hidden="1" thickBot="1" x14ac:dyDescent="0.25">
      <c r="A91" s="106"/>
      <c r="B91" s="128"/>
      <c r="C91" s="40"/>
      <c r="D91" s="36"/>
      <c r="E91" s="84"/>
    </row>
    <row r="92" spans="1:5" ht="15" hidden="1" thickBot="1" x14ac:dyDescent="0.25">
      <c r="A92" s="108"/>
      <c r="B92" s="63"/>
      <c r="C92" s="21"/>
      <c r="D92" s="35"/>
      <c r="E92" s="84"/>
    </row>
    <row r="93" spans="1:5" ht="15" hidden="1" thickBot="1" x14ac:dyDescent="0.25">
      <c r="A93" s="110"/>
      <c r="B93" s="94"/>
      <c r="C93" s="25"/>
      <c r="D93" s="32"/>
      <c r="E93" s="84"/>
    </row>
    <row r="94" spans="1:5" ht="15.75" x14ac:dyDescent="0.25">
      <c r="A94" s="132" t="s">
        <v>62</v>
      </c>
      <c r="B94" s="101"/>
      <c r="C94" s="133"/>
      <c r="D94" s="33">
        <f>SUM(B95:B103)+SUM(C95:C103)</f>
        <v>405427</v>
      </c>
      <c r="E94" s="84"/>
    </row>
    <row r="95" spans="1:5" ht="14.25" x14ac:dyDescent="0.2">
      <c r="A95" s="18" t="s">
        <v>55</v>
      </c>
      <c r="B95" s="96"/>
      <c r="C95" s="134">
        <v>318000</v>
      </c>
      <c r="D95" s="29"/>
      <c r="E95" s="84"/>
    </row>
    <row r="96" spans="1:5" ht="14.25" x14ac:dyDescent="0.2">
      <c r="A96" s="135" t="s">
        <v>63</v>
      </c>
      <c r="B96" s="128">
        <v>1700</v>
      </c>
      <c r="C96" s="134">
        <v>28300</v>
      </c>
      <c r="D96" s="29"/>
    </row>
    <row r="97" spans="1:4" ht="14.25" x14ac:dyDescent="0.2">
      <c r="A97" s="135" t="s">
        <v>64</v>
      </c>
      <c r="B97" s="128"/>
      <c r="C97" s="134">
        <v>15000</v>
      </c>
      <c r="D97" s="29"/>
    </row>
    <row r="98" spans="1:4" ht="15" thickBot="1" x14ac:dyDescent="0.25">
      <c r="A98" s="120" t="s">
        <v>56</v>
      </c>
      <c r="B98" s="136"/>
      <c r="C98" s="25">
        <v>42427</v>
      </c>
      <c r="D98" s="87"/>
    </row>
    <row r="99" spans="1:4" ht="14.25" hidden="1" x14ac:dyDescent="0.2">
      <c r="A99" s="16"/>
      <c r="B99" s="44"/>
      <c r="C99" s="40"/>
      <c r="D99" s="36"/>
    </row>
    <row r="100" spans="1:4" hidden="1" x14ac:dyDescent="0.2">
      <c r="A100" s="17"/>
      <c r="B100" s="42"/>
      <c r="C100" s="21"/>
      <c r="D100" s="15"/>
    </row>
    <row r="101" spans="1:4" hidden="1" x14ac:dyDescent="0.2">
      <c r="A101" s="18"/>
      <c r="B101" s="43"/>
      <c r="C101" s="40"/>
      <c r="D101" s="13"/>
    </row>
    <row r="102" spans="1:4" hidden="1" x14ac:dyDescent="0.2">
      <c r="A102" s="19"/>
      <c r="B102" s="43"/>
      <c r="C102" s="40"/>
      <c r="D102" s="13"/>
    </row>
    <row r="103" spans="1:4" ht="13.5" hidden="1" thickBot="1" x14ac:dyDescent="0.25">
      <c r="A103" s="81"/>
      <c r="B103" s="82"/>
      <c r="C103" s="83"/>
      <c r="D103" s="14"/>
    </row>
    <row r="104" spans="1:4" x14ac:dyDescent="0.2">
      <c r="B104" s="2"/>
      <c r="C104" s="2"/>
    </row>
    <row r="105" spans="1:4" x14ac:dyDescent="0.2">
      <c r="D105" s="2"/>
    </row>
  </sheetData>
  <mergeCells count="1">
    <mergeCell ref="A2:D2"/>
  </mergeCells>
  <printOptions horizontalCentered="1"/>
  <pageMargins left="0.11811023622047245" right="0.19685039370078741" top="0.59055118110236227" bottom="0.39370078740157483" header="0.11811023622047245" footer="0.11811023622047245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1.ZR</vt:lpstr>
      <vt:lpstr>'1.ZR'!Názvy_tisku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2023-03-03T09:26:44Z</cp:lastPrinted>
  <dcterms:created xsi:type="dcterms:W3CDTF">2010-05-26T11:33:11Z</dcterms:created>
  <dcterms:modified xsi:type="dcterms:W3CDTF">2023-03-28T09:44:41Z</dcterms:modified>
</cp:coreProperties>
</file>