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KU-data\EK-RF\ROK\Rok 2018\1. ZR\1. ZR vč. PN\"/>
    </mc:Choice>
  </mc:AlternateContent>
  <bookViews>
    <workbookView xWindow="120" yWindow="12" windowWidth="17400" windowHeight="12012"/>
  </bookViews>
  <sheets>
    <sheet name="final" sheetId="18" r:id="rId1"/>
  </sheets>
  <definedNames>
    <definedName name="_xlnm.Print_Titles" localSheetId="0">final!$4:$4</definedName>
    <definedName name="_xlnm.Print_Area" localSheetId="0">final!$A$1:$D$116</definedName>
  </definedNames>
  <calcPr calcId="152511"/>
</workbook>
</file>

<file path=xl/calcChain.xml><?xml version="1.0" encoding="utf-8"?>
<calcChain xmlns="http://schemas.openxmlformats.org/spreadsheetml/2006/main">
  <c r="D53" i="18" l="1"/>
  <c r="D62" i="18"/>
  <c r="D49" i="18" l="1"/>
  <c r="B39" i="18" l="1"/>
  <c r="B36" i="18"/>
  <c r="D5" i="18" l="1"/>
  <c r="D23" i="18" l="1"/>
  <c r="D14" i="18" l="1"/>
  <c r="D110" i="18" l="1"/>
  <c r="D40" i="18" l="1"/>
  <c r="D12" i="18" l="1"/>
  <c r="C114" i="18" l="1"/>
  <c r="B114" i="18"/>
  <c r="D33" i="18" l="1"/>
  <c r="D29" i="18"/>
  <c r="D9" i="18"/>
  <c r="D114" i="18" l="1"/>
  <c r="D115" i="18" s="1"/>
</calcChain>
</file>

<file path=xl/sharedStrings.xml><?xml version="1.0" encoding="utf-8"?>
<sst xmlns="http://schemas.openxmlformats.org/spreadsheetml/2006/main" count="103" uniqueCount="102">
  <si>
    <t>kap. 48 - Dotační fond KHK</t>
  </si>
  <si>
    <t>kap. 21 - investice a evropské projekty</t>
  </si>
  <si>
    <t>celkem</t>
  </si>
  <si>
    <t>kap. 15 - zdravotnictví</t>
  </si>
  <si>
    <t>kap. 14 - školství</t>
  </si>
  <si>
    <t>kap. 02 - životní prostředí a zemědělství</t>
  </si>
  <si>
    <t>dotace obcím na vybudování vodohospodářské infrastruktury</t>
  </si>
  <si>
    <t>kap. 10 - doprava</t>
  </si>
  <si>
    <t>platy a související výdaje -  učitelé odborných škol</t>
  </si>
  <si>
    <t>kap. 16 - kultura</t>
  </si>
  <si>
    <t>kap. 39 - regionální rozvoj a cestovní ruch</t>
  </si>
  <si>
    <t>Modernizace a dostavba ON Náchod</t>
  </si>
  <si>
    <t>regionální funkce knihoven (zm.vyhl.)</t>
  </si>
  <si>
    <t>odvětví - účel</t>
  </si>
  <si>
    <t>neinvestiční transfery a. s. - závazek veřejné služby - rozdělení Příloha č. 3</t>
  </si>
  <si>
    <t>rezerva PO - mzdy PO - dofinancování (zm.vyhl.)</t>
  </si>
  <si>
    <t xml:space="preserve">Zdravotnický holding KHK - dotace a.s. - vzdělávání zahraničních studentů </t>
  </si>
  <si>
    <t>kapitálové výdaje</t>
  </si>
  <si>
    <t>běžné 
výdaje</t>
  </si>
  <si>
    <t xml:space="preserve"> tis. Kč</t>
  </si>
  <si>
    <t>kap. 13 - evropská integrace</t>
  </si>
  <si>
    <t>kofinancování a předfinancování</t>
  </si>
  <si>
    <t>sport a tělovýchova</t>
  </si>
  <si>
    <t>volnočas</t>
  </si>
  <si>
    <t xml:space="preserve">                        - cyklotrasy</t>
  </si>
  <si>
    <t>regionální rozvoj - ostatní</t>
  </si>
  <si>
    <t>Celkem zapojení HV z r. 2017</t>
  </si>
  <si>
    <t>kap. 50 - Fond rozvoje a reprodukce KHK</t>
  </si>
  <si>
    <t>stipendia  - Diplomovaná sestra (RK/26/1417/2017)</t>
  </si>
  <si>
    <t>Nadační fond na podporu fotbalové mládeže KHK - podpora ml.trenérů</t>
  </si>
  <si>
    <t>DIAMANT FILM Praha, s.r.o. - "Projekt Josef Vágner 90" KATALOG</t>
  </si>
  <si>
    <t>vklad do a. s. - ON Trutnov</t>
  </si>
  <si>
    <t>školství - prevence</t>
  </si>
  <si>
    <t>výdaje v souvislosti s nařízením na ochranu osobních údajů (GDPR)</t>
  </si>
  <si>
    <t>kultura - RM a G v Jičíně - depozitář - Robousy (ZK/8/584/2017)</t>
  </si>
  <si>
    <t>Město Hořice - "Dostavba věže samostatnosti v Hořicích" - ZK/9/676/2017, ZK/10/754/2018</t>
  </si>
  <si>
    <t>ZOO DKNL  - výstavba mostu v safari + žirafinec</t>
  </si>
  <si>
    <t>ZOO DKNL - závazek veřejné služby - neinvestiční transfer</t>
  </si>
  <si>
    <t xml:space="preserve">individuální dotace: </t>
  </si>
  <si>
    <t>1. Fotbalový klub Nová Paka, z.s. - stavební úpr.a výstavba šaten včetně hyg.zázemí</t>
  </si>
  <si>
    <t>Asociace pro mládež, vědu a techniku AMAVET, z.s. - semináře-progr.vytváření a rozvíjení zájmu žáků o vědecké a technické obory</t>
  </si>
  <si>
    <t>Asociace rozvoje invencí a duševního vlastnictví o. s. - nájem centra, rešerše a poradenské služby pro začínající podnikatele a veřejnost</t>
  </si>
  <si>
    <t>BBS pro s. r. o. - NOVA CUP 2018 - zajištění zázemí a org.struktury závodu</t>
  </si>
  <si>
    <t>Český červený kříž - bezpříspěvkové dárcovství krve oceňování dárců, propagace</t>
  </si>
  <si>
    <t>Český zavináč, z.s. - 20.ročník mezinár.konference v KC Aldis-příprava,propagace</t>
  </si>
  <si>
    <t>DTJ HK, z.s. - posílení zázemí pro zdravé veslování dětí</t>
  </si>
  <si>
    <t>Egomotion s.r.o. - realizace TV a filmového dokumentu - Hejtmanské cyklotoulky</t>
  </si>
  <si>
    <t>Fotbal 88, z.s. - činnost sport.stř.a sportovních center mládeže - zajištění vyvážené stravy při tréninkovém a zápasovém procesu hráčů celé mládež.základny</t>
  </si>
  <si>
    <t>front events s.r.o. - Soldiers 2018 - projekt propoj.závod ve freestyle lyžování v disciplíně Big-Air s kultur.progr.-současně se sport.částí,vysílání globál.TV přenosu</t>
  </si>
  <si>
    <t>HZS KHK - modernizace technického zařízení</t>
  </si>
  <si>
    <t>FC HK, a.s. - vrcholový a výkonnostní sport - zimní a letní soustředění, nálady na rozhodčí a pořadatelskou službu</t>
  </si>
  <si>
    <t>HBC Jičín - vrcholový a výkonnostní sport - vytváření podmínek a zázemí pro hráče a realizační tým - nejvyšší házenkářská soutěž</t>
  </si>
  <si>
    <t>Chalupění, z.s. - Muzeum Chalupění Radeč - odstr.havarij.stavu střechy</t>
  </si>
  <si>
    <t xml:space="preserve">Klub dětí a mládeže HK, z.s. - čištění řek v Přírodním parku Orlice </t>
  </si>
  <si>
    <t>Klub rodičů a přátel Královéhradeckého dětského sboru - "JITRO na mezinárodním hudebním festivalu v Sydney - 2018" - doprava, ubytování</t>
  </si>
  <si>
    <t>Letecké služby a.s. - Open skies for handicapped- vyhlídkové lety pro hendikepované (5600 lidí) v rámci 11. ročníku leteckého dne (2018)</t>
  </si>
  <si>
    <t>Mesna zajezdnica… (Srbsko)</t>
  </si>
  <si>
    <t>Město Nové Město nad Metují - přístavba tělocvičny ZŠ</t>
  </si>
  <si>
    <t>Misijní společnost sv.Vincence de Paul, Region ČR - terapautické centrum Comunita in Dialogo Dobruška - Běstviny - vybudování centra - komunity léčby závislostí</t>
  </si>
  <si>
    <t>Mountfield HK, a.s. - vrcholový hokej - mládež</t>
  </si>
  <si>
    <t>Nadační fond klubu olympioniků krajů: Královéhradeckého, Pardubického a Vysočina - humanitární, sociální a zdravotní podpora fyzických osob - olympioniků</t>
  </si>
  <si>
    <t>Obec Borovnice -  pořízení obecního zvonu - zajištění bezpečnosti a varování obyv.</t>
  </si>
  <si>
    <t>Obec Hlušice -  restaurování sochy sv. Vavřince</t>
  </si>
  <si>
    <t>Obec Podbřezí - obnova aleje ke Studánce</t>
  </si>
  <si>
    <t>Obec Velký Vřešťov - nákup AED defibrilátoru</t>
  </si>
  <si>
    <t>P A R E X P O, s.r.o. - Energetické fórum a Teplárenské dny 2018</t>
  </si>
  <si>
    <t>Regionální agrární komora KHK - podpora činnosti</t>
  </si>
  <si>
    <t>Římskokatolická farnost Třebechovice p. O. - dostavba varhan</t>
  </si>
  <si>
    <t>Skalní záchranná služba z.s. - obnovení výstroje a výzbroje</t>
  </si>
  <si>
    <t>Ski klub Ústí n. O., z.s. - Skiinterkriterium 2018 - ubytování a stravování účastníků</t>
  </si>
  <si>
    <t>Sokolská župa Orlická - sportovní prezentace a slety</t>
  </si>
  <si>
    <t>Svaz lyžařů ČR - FIS Evropský pohár ve snowboardingu</t>
  </si>
  <si>
    <t>Svaz lyžařů ČR - FIS Evropský pohár v akrobatickém lyžování</t>
  </si>
  <si>
    <t>Taneční škola TIMEDANCE Hořice, z.s. - ŹIJEME TANCEM V HOŘICÍCH A V JIČÍNĚ!</t>
  </si>
  <si>
    <t>Taneční škola TIMEDANCE Hořice, z.s. - REGIONÁLNÍ ČINNOST 2018</t>
  </si>
  <si>
    <t>TENIS - CENTRUM DTJ HK, z.s. - příst.šatnového zázemí pro děti,trenéry,rozhodčí</t>
  </si>
  <si>
    <t>ZŠ a MŠ Synkov - Slemeno - modernizace počítačového vybavení pro žáky</t>
  </si>
  <si>
    <t>ZŠ Trutnov, V Domcích 488 - MS v mažoretkovém sportu v Jihoafrické republice</t>
  </si>
  <si>
    <t>Zemědělská akciová společnost Mžany, a.s. - zemědělský den Mžany - 9. ročník</t>
  </si>
  <si>
    <t>Sokolská župa J. Máchala -  realizace pomníku Františka Pecháčka</t>
  </si>
  <si>
    <t>Dotkni se křídel z.s. - Dotkni se křídel, aneb s Hubertem do školy</t>
  </si>
  <si>
    <t>Sbor dobrovolných hasičů Peklo nad Zdobnicí - vlajka, žerď, stojan</t>
  </si>
  <si>
    <t>dofinancování mezd a příspěvků na provoz PO (zm.vyhl.+zvýšení počtu zam.)</t>
  </si>
  <si>
    <t>kultura - nový dotační program - muzea</t>
  </si>
  <si>
    <t>Regionální muzeum a galerie v Jičíně - reprezentativní publikace "Poklady Královéhradeckého kraje"</t>
  </si>
  <si>
    <t>Město Trutnov - Muzeum Podkrkonoší - meziroční inflace</t>
  </si>
  <si>
    <t>aplikace k zatraktivnění nabídky v rámci cestovního ruchu, konkrétně Hospitalu Kuks</t>
  </si>
  <si>
    <t>kofinancování - projekt "Naplňování koncepce podpory mládeže na krajské úrovni"</t>
  </si>
  <si>
    <t>krajský úřad - obměna vozového parku</t>
  </si>
  <si>
    <t xml:space="preserve">regionální rozvoj -  vybavení SDH </t>
  </si>
  <si>
    <t>Příloha č. 4</t>
  </si>
  <si>
    <t>Rozdělení volných disponibilních zdrojů z hospodářského výsledku roku 2017</t>
  </si>
  <si>
    <t>Město Police nad Metují - stavební úpravy a přístavba ZUŠ (3. etapa)</t>
  </si>
  <si>
    <t>rezerva a. s. (mzdy)</t>
  </si>
  <si>
    <t xml:space="preserve">ostatní běžné výdaje </t>
  </si>
  <si>
    <t>Muzeum VČ, HK - dofinancování stěhování</t>
  </si>
  <si>
    <t>správa majetku kraje (jídelna Hluchák ZK/7/454/2017)</t>
  </si>
  <si>
    <t>Duhový domov, z. ú. - uspořádání představení - Divadlo bratří Formanů</t>
  </si>
  <si>
    <t>soc.věci  - Domky na Květné (ZK/9/685/2017)</t>
  </si>
  <si>
    <t>evropská integrace - likvidace havárie + zateplení v ulici Na Okrouhlíku, č.p. 1371</t>
  </si>
  <si>
    <t>org. 2099 - předfinancování projektů</t>
  </si>
  <si>
    <t xml:space="preserve">kofinancování a předfinancování: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</si>
</sst>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.0"/>
  </numFmts>
  <fonts count="8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sz val="9"/>
      <name val="Arial CE"/>
      <charset val="238"/>
    </font>
    <font>
      <b/>
      <i/>
      <sz val="10"/>
      <name val="Arial CE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3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6">
    <xf numFmtId="3" fontId="0" fillId="0" borderId="0" xfId="0"/>
    <xf numFmtId="3" fontId="2" fillId="2" borderId="3" xfId="0" applyFont="1" applyFill="1" applyBorder="1"/>
    <xf numFmtId="164" fontId="2" fillId="2" borderId="3" xfId="1" applyNumberFormat="1" applyFont="1" applyFill="1" applyBorder="1"/>
    <xf numFmtId="4" fontId="2" fillId="0" borderId="5" xfId="1" applyNumberFormat="1" applyFont="1" applyBorder="1"/>
    <xf numFmtId="4" fontId="5" fillId="0" borderId="7" xfId="1" applyNumberFormat="1" applyFont="1" applyFill="1" applyBorder="1"/>
    <xf numFmtId="4" fontId="0" fillId="0" borderId="4" xfId="1" applyNumberFormat="1" applyFont="1" applyFill="1" applyBorder="1"/>
    <xf numFmtId="3" fontId="0" fillId="0" borderId="0" xfId="0" applyAlignment="1">
      <alignment horizontal="right" vertical="top"/>
    </xf>
    <xf numFmtId="4" fontId="0" fillId="0" borderId="2" xfId="0" applyNumberFormat="1" applyFont="1" applyBorder="1"/>
    <xf numFmtId="4" fontId="2" fillId="0" borderId="2" xfId="0" applyNumberFormat="1" applyFont="1" applyBorder="1"/>
    <xf numFmtId="4" fontId="5" fillId="0" borderId="2" xfId="1" applyNumberFormat="1" applyFont="1" applyBorder="1"/>
    <xf numFmtId="4" fontId="0" fillId="0" borderId="1" xfId="0" applyNumberFormat="1" applyFont="1" applyBorder="1"/>
    <xf numFmtId="4" fontId="0" fillId="0" borderId="1" xfId="1" applyNumberFormat="1" applyFont="1" applyFill="1" applyBorder="1"/>
    <xf numFmtId="4" fontId="0" fillId="0" borderId="4" xfId="0" applyNumberFormat="1" applyFont="1" applyBorder="1"/>
    <xf numFmtId="4" fontId="0" fillId="0" borderId="4" xfId="1" applyNumberFormat="1" applyFont="1" applyBorder="1"/>
    <xf numFmtId="4" fontId="2" fillId="0" borderId="7" xfId="0" applyNumberFormat="1" applyFont="1" applyBorder="1"/>
    <xf numFmtId="4" fontId="0" fillId="0" borderId="4" xfId="0" applyNumberFormat="1" applyBorder="1"/>
    <xf numFmtId="4" fontId="0" fillId="0" borderId="3" xfId="1" applyNumberFormat="1" applyFont="1" applyBorder="1"/>
    <xf numFmtId="4" fontId="0" fillId="0" borderId="6" xfId="1" applyNumberFormat="1" applyFont="1" applyBorder="1"/>
    <xf numFmtId="4" fontId="0" fillId="0" borderId="3" xfId="1" applyNumberFormat="1" applyFont="1" applyFill="1" applyBorder="1"/>
    <xf numFmtId="4" fontId="0" fillId="0" borderId="1" xfId="1" applyNumberFormat="1" applyFont="1" applyBorder="1"/>
    <xf numFmtId="4" fontId="1" fillId="0" borderId="3" xfId="1" applyNumberFormat="1" applyFont="1" applyBorder="1"/>
    <xf numFmtId="4" fontId="0" fillId="0" borderId="3" xfId="0" applyNumberFormat="1" applyFont="1" applyBorder="1"/>
    <xf numFmtId="4" fontId="0" fillId="0" borderId="2" xfId="1" applyNumberFormat="1" applyFont="1" applyFill="1" applyBorder="1"/>
    <xf numFmtId="4" fontId="4" fillId="0" borderId="3" xfId="0" applyNumberFormat="1" applyFont="1" applyBorder="1"/>
    <xf numFmtId="4" fontId="4" fillId="0" borderId="3" xfId="0" applyNumberFormat="1" applyFont="1" applyFill="1" applyBorder="1"/>
    <xf numFmtId="4" fontId="0" fillId="0" borderId="3" xfId="0" applyNumberFormat="1" applyBorder="1"/>
    <xf numFmtId="4" fontId="2" fillId="0" borderId="5" xfId="0" applyNumberFormat="1" applyFont="1" applyBorder="1"/>
    <xf numFmtId="3" fontId="2" fillId="0" borderId="10" xfId="0" applyFont="1" applyBorder="1"/>
    <xf numFmtId="4" fontId="5" fillId="0" borderId="11" xfId="1" applyNumberFormat="1" applyFont="1" applyBorder="1"/>
    <xf numFmtId="3" fontId="0" fillId="0" borderId="14" xfId="0" applyFont="1" applyBorder="1"/>
    <xf numFmtId="3" fontId="0" fillId="0" borderId="12" xfId="0" applyFont="1" applyBorder="1" applyAlignment="1">
      <alignment wrapText="1"/>
    </xf>
    <xf numFmtId="4" fontId="0" fillId="0" borderId="15" xfId="1" applyNumberFormat="1" applyFont="1" applyBorder="1"/>
    <xf numFmtId="3" fontId="2" fillId="0" borderId="16" xfId="0" applyFont="1" applyBorder="1"/>
    <xf numFmtId="3" fontId="0" fillId="0" borderId="14" xfId="0" applyBorder="1"/>
    <xf numFmtId="3" fontId="0" fillId="0" borderId="18" xfId="0" applyFont="1" applyBorder="1"/>
    <xf numFmtId="3" fontId="0" fillId="0" borderId="20" xfId="0" applyFont="1" applyBorder="1"/>
    <xf numFmtId="4" fontId="1" fillId="0" borderId="19" xfId="1" applyNumberFormat="1" applyFont="1" applyBorder="1"/>
    <xf numFmtId="3" fontId="0" fillId="0" borderId="12" xfId="0" applyFont="1" applyBorder="1"/>
    <xf numFmtId="3" fontId="0" fillId="0" borderId="10" xfId="0" applyFont="1" applyBorder="1"/>
    <xf numFmtId="4" fontId="0" fillId="0" borderId="11" xfId="1" applyNumberFormat="1" applyFont="1" applyFill="1" applyBorder="1"/>
    <xf numFmtId="4" fontId="0" fillId="0" borderId="19" xfId="1" applyNumberFormat="1" applyFont="1" applyFill="1" applyBorder="1"/>
    <xf numFmtId="3" fontId="0" fillId="0" borderId="18" xfId="0" applyFont="1" applyFill="1" applyBorder="1"/>
    <xf numFmtId="3" fontId="0" fillId="0" borderId="18" xfId="0" applyFont="1" applyBorder="1" applyAlignment="1">
      <alignment wrapText="1"/>
    </xf>
    <xf numFmtId="3" fontId="0" fillId="0" borderId="18" xfId="0" applyBorder="1"/>
    <xf numFmtId="3" fontId="2" fillId="0" borderId="8" xfId="0" applyFont="1" applyBorder="1"/>
    <xf numFmtId="4" fontId="0" fillId="0" borderId="0" xfId="0" applyNumberFormat="1"/>
    <xf numFmtId="44" fontId="0" fillId="0" borderId="5" xfId="2" applyFont="1" applyBorder="1" applyAlignment="1">
      <alignment horizontal="center" wrapText="1"/>
    </xf>
    <xf numFmtId="44" fontId="2" fillId="0" borderId="9" xfId="2" applyFont="1" applyFill="1" applyBorder="1" applyAlignment="1">
      <alignment horizontal="center" vertical="center"/>
    </xf>
    <xf numFmtId="3" fontId="6" fillId="0" borderId="8" xfId="0" applyFont="1" applyBorder="1" applyAlignment="1">
      <alignment vertical="center"/>
    </xf>
    <xf numFmtId="3" fontId="0" fillId="0" borderId="0" xfId="0" applyAlignment="1">
      <alignment horizontal="right"/>
    </xf>
    <xf numFmtId="4" fontId="4" fillId="0" borderId="2" xfId="0" applyNumberFormat="1" applyFont="1" applyBorder="1"/>
    <xf numFmtId="3" fontId="0" fillId="0" borderId="10" xfId="0" applyFont="1" applyFill="1" applyBorder="1"/>
    <xf numFmtId="4" fontId="0" fillId="0" borderId="2" xfId="0" applyNumberFormat="1" applyFont="1" applyFill="1" applyBorder="1"/>
    <xf numFmtId="3" fontId="3" fillId="0" borderId="18" xfId="0" applyFont="1" applyFill="1" applyBorder="1"/>
    <xf numFmtId="4" fontId="3" fillId="0" borderId="3" xfId="0" applyNumberFormat="1" applyFont="1" applyFill="1" applyBorder="1"/>
    <xf numFmtId="4" fontId="3" fillId="0" borderId="3" xfId="1" applyNumberFormat="1" applyFont="1" applyFill="1" applyBorder="1"/>
    <xf numFmtId="4" fontId="3" fillId="0" borderId="19" xfId="1" applyNumberFormat="1" applyFont="1" applyFill="1" applyBorder="1"/>
    <xf numFmtId="4" fontId="2" fillId="0" borderId="7" xfId="1" applyNumberFormat="1" applyFont="1" applyBorder="1"/>
    <xf numFmtId="4" fontId="3" fillId="0" borderId="11" xfId="1" applyNumberFormat="1" applyFont="1" applyFill="1" applyBorder="1"/>
    <xf numFmtId="3" fontId="0" fillId="0" borderId="14" xfId="0" applyFont="1" applyBorder="1" applyAlignment="1">
      <alignment wrapText="1"/>
    </xf>
    <xf numFmtId="4" fontId="1" fillId="0" borderId="4" xfId="1" applyNumberFormat="1" applyFont="1" applyBorder="1"/>
    <xf numFmtId="4" fontId="3" fillId="0" borderId="2" xfId="0" applyNumberFormat="1" applyFont="1" applyFill="1" applyBorder="1"/>
    <xf numFmtId="4" fontId="1" fillId="0" borderId="2" xfId="1" applyNumberFormat="1" applyFont="1" applyFill="1" applyBorder="1"/>
    <xf numFmtId="4" fontId="1" fillId="0" borderId="11" xfId="1" applyNumberFormat="1" applyFont="1" applyFill="1" applyBorder="1"/>
    <xf numFmtId="3" fontId="0" fillId="0" borderId="10" xfId="0" applyFont="1" applyFill="1" applyBorder="1" applyAlignment="1">
      <alignment wrapText="1"/>
    </xf>
    <xf numFmtId="4" fontId="4" fillId="0" borderId="2" xfId="0" applyNumberFormat="1" applyFont="1" applyFill="1" applyBorder="1"/>
    <xf numFmtId="4" fontId="1" fillId="0" borderId="1" xfId="1" applyNumberFormat="1" applyFont="1" applyBorder="1"/>
    <xf numFmtId="4" fontId="2" fillId="0" borderId="3" xfId="0" applyNumberFormat="1" applyFont="1" applyBorder="1"/>
    <xf numFmtId="4" fontId="0" fillId="0" borderId="2" xfId="1" applyNumberFormat="1" applyFont="1" applyBorder="1"/>
    <xf numFmtId="4" fontId="2" fillId="0" borderId="11" xfId="1" applyNumberFormat="1" applyFont="1" applyBorder="1"/>
    <xf numFmtId="4" fontId="1" fillId="0" borderId="19" xfId="1" applyNumberFormat="1" applyFont="1" applyFill="1" applyBorder="1"/>
    <xf numFmtId="4" fontId="1" fillId="0" borderId="13" xfId="1" applyNumberFormat="1" applyFont="1" applyFill="1" applyBorder="1"/>
    <xf numFmtId="4" fontId="1" fillId="0" borderId="15" xfId="1" applyNumberFormat="1" applyFont="1" applyFill="1" applyBorder="1"/>
    <xf numFmtId="4" fontId="1" fillId="0" borderId="15" xfId="1" applyNumberFormat="1" applyFont="1" applyBorder="1"/>
    <xf numFmtId="4" fontId="2" fillId="0" borderId="17" xfId="1" applyNumberFormat="1" applyFont="1" applyFill="1" applyBorder="1"/>
    <xf numFmtId="4" fontId="1" fillId="0" borderId="21" xfId="1" applyNumberFormat="1" applyFont="1" applyBorder="1"/>
    <xf numFmtId="4" fontId="1" fillId="0" borderId="13" xfId="1" applyNumberFormat="1" applyFont="1" applyBorder="1"/>
    <xf numFmtId="4" fontId="2" fillId="0" borderId="17" xfId="1" applyNumberFormat="1" applyFont="1" applyBorder="1"/>
    <xf numFmtId="4" fontId="2" fillId="0" borderId="15" xfId="1" applyNumberFormat="1" applyFont="1" applyBorder="1"/>
    <xf numFmtId="4" fontId="1" fillId="0" borderId="11" xfId="1" applyNumberFormat="1" applyFont="1" applyBorder="1"/>
    <xf numFmtId="4" fontId="2" fillId="0" borderId="19" xfId="1" applyNumberFormat="1" applyFont="1" applyBorder="1"/>
    <xf numFmtId="4" fontId="2" fillId="0" borderId="13" xfId="1" applyNumberFormat="1" applyFont="1" applyBorder="1"/>
    <xf numFmtId="4" fontId="2" fillId="0" borderId="11" xfId="1" applyNumberFormat="1" applyFont="1" applyFill="1" applyBorder="1"/>
    <xf numFmtId="4" fontId="2" fillId="0" borderId="9" xfId="1" applyNumberFormat="1" applyFont="1" applyBorder="1"/>
    <xf numFmtId="4" fontId="0" fillId="0" borderId="6" xfId="0" applyNumberFormat="1" applyFont="1" applyBorder="1"/>
    <xf numFmtId="3" fontId="7" fillId="0" borderId="0" xfId="0" applyFont="1" applyAlignment="1">
      <alignment horizontal="center" vertical="center"/>
    </xf>
  </cellXfs>
  <cellStyles count="3">
    <cellStyle name="Čárka" xfId="1" builtinId="3"/>
    <cellStyle name="Měna" xfId="2" builtinId="4"/>
    <cellStyle name="Normální" xfId="0" builtinId="0"/>
  </cellStyles>
  <dxfs count="0"/>
  <tableStyles count="0" defaultTableStyle="TableStyleMedium9" defaultPivotStyle="PivotStyleLight16"/>
  <colors>
    <mruColors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6"/>
  <sheetViews>
    <sheetView tabSelected="1" topLeftCell="A93" zoomScaleNormal="100" workbookViewId="0">
      <selection activeCell="A121" sqref="A121"/>
    </sheetView>
  </sheetViews>
  <sheetFormatPr defaultRowHeight="13.2" x14ac:dyDescent="0.25"/>
  <cols>
    <col min="1" max="1" width="71.88671875" customWidth="1"/>
    <col min="2" max="4" width="10.6640625" customWidth="1"/>
  </cols>
  <sheetData>
    <row r="1" spans="1:4" x14ac:dyDescent="0.25">
      <c r="D1" s="6" t="s">
        <v>90</v>
      </c>
    </row>
    <row r="2" spans="1:4" ht="38.25" customHeight="1" x14ac:dyDescent="0.25">
      <c r="A2" s="85" t="s">
        <v>91</v>
      </c>
      <c r="B2" s="85"/>
      <c r="C2" s="85"/>
      <c r="D2" s="85"/>
    </row>
    <row r="3" spans="1:4" ht="14.25" customHeight="1" thickBot="1" x14ac:dyDescent="0.3">
      <c r="D3" s="49" t="s">
        <v>19</v>
      </c>
    </row>
    <row r="4" spans="1:4" ht="27" customHeight="1" thickBot="1" x14ac:dyDescent="0.3">
      <c r="A4" s="48" t="s">
        <v>13</v>
      </c>
      <c r="B4" s="46" t="s">
        <v>18</v>
      </c>
      <c r="C4" s="46" t="s">
        <v>17</v>
      </c>
      <c r="D4" s="47" t="s">
        <v>2</v>
      </c>
    </row>
    <row r="5" spans="1:4" x14ac:dyDescent="0.25">
      <c r="A5" s="27" t="s">
        <v>5</v>
      </c>
      <c r="B5" s="8"/>
      <c r="C5" s="9"/>
      <c r="D5" s="69">
        <f>C6+C8+B7</f>
        <v>34600</v>
      </c>
    </row>
    <row r="6" spans="1:4" x14ac:dyDescent="0.25">
      <c r="A6" s="42" t="s">
        <v>36</v>
      </c>
      <c r="B6" s="21"/>
      <c r="C6" s="18">
        <v>20000</v>
      </c>
      <c r="D6" s="70"/>
    </row>
    <row r="7" spans="1:4" x14ac:dyDescent="0.25">
      <c r="A7" s="30" t="s">
        <v>37</v>
      </c>
      <c r="B7" s="10">
        <v>4600</v>
      </c>
      <c r="C7" s="11"/>
      <c r="D7" s="71"/>
    </row>
    <row r="8" spans="1:4" ht="13.8" thickBot="1" x14ac:dyDescent="0.3">
      <c r="A8" s="29" t="s">
        <v>6</v>
      </c>
      <c r="B8" s="12"/>
      <c r="C8" s="5">
        <v>10000</v>
      </c>
      <c r="D8" s="72"/>
    </row>
    <row r="9" spans="1:4" hidden="1" x14ac:dyDescent="0.25">
      <c r="A9" s="27" t="s">
        <v>7</v>
      </c>
      <c r="B9" s="8"/>
      <c r="C9" s="9"/>
      <c r="D9" s="69">
        <f>B10+B11</f>
        <v>0</v>
      </c>
    </row>
    <row r="10" spans="1:4" hidden="1" x14ac:dyDescent="0.25">
      <c r="A10" s="30"/>
      <c r="B10" s="11"/>
      <c r="C10" s="11"/>
      <c r="D10" s="71"/>
    </row>
    <row r="11" spans="1:4" ht="13.8" hidden="1" thickBot="1" x14ac:dyDescent="0.3">
      <c r="A11" s="29"/>
      <c r="B11" s="13"/>
      <c r="C11" s="13"/>
      <c r="D11" s="73"/>
    </row>
    <row r="12" spans="1:4" hidden="1" x14ac:dyDescent="0.25">
      <c r="A12" s="32" t="s">
        <v>20</v>
      </c>
      <c r="B12" s="14"/>
      <c r="C12" s="4"/>
      <c r="D12" s="74">
        <f>B13</f>
        <v>0</v>
      </c>
    </row>
    <row r="13" spans="1:4" ht="13.8" hidden="1" thickBot="1" x14ac:dyDescent="0.3">
      <c r="A13" s="33" t="s">
        <v>21</v>
      </c>
      <c r="B13" s="15"/>
      <c r="C13" s="5"/>
      <c r="D13" s="72"/>
    </row>
    <row r="14" spans="1:4" x14ac:dyDescent="0.25">
      <c r="A14" s="27" t="s">
        <v>4</v>
      </c>
      <c r="B14" s="8"/>
      <c r="C14" s="9"/>
      <c r="D14" s="69">
        <f>SUM(B15:B22)</f>
        <v>10000</v>
      </c>
    </row>
    <row r="15" spans="1:4" x14ac:dyDescent="0.25">
      <c r="A15" s="34" t="s">
        <v>8</v>
      </c>
      <c r="B15" s="16">
        <v>7400</v>
      </c>
      <c r="C15" s="16"/>
      <c r="D15" s="36"/>
    </row>
    <row r="16" spans="1:4" x14ac:dyDescent="0.25">
      <c r="A16" s="35" t="s">
        <v>28</v>
      </c>
      <c r="B16" s="17">
        <v>502.5</v>
      </c>
      <c r="C16" s="17"/>
      <c r="D16" s="75"/>
    </row>
    <row r="17" spans="1:4" hidden="1" x14ac:dyDescent="0.25">
      <c r="A17" s="37"/>
      <c r="B17" s="19"/>
      <c r="C17" s="19"/>
      <c r="D17" s="76"/>
    </row>
    <row r="18" spans="1:4" hidden="1" x14ac:dyDescent="0.25">
      <c r="A18" s="35"/>
      <c r="B18" s="17"/>
      <c r="C18" s="17"/>
      <c r="D18" s="75"/>
    </row>
    <row r="19" spans="1:4" hidden="1" x14ac:dyDescent="0.25">
      <c r="A19" s="35"/>
      <c r="B19" s="17"/>
      <c r="C19" s="17"/>
      <c r="D19" s="75"/>
    </row>
    <row r="20" spans="1:4" hidden="1" x14ac:dyDescent="0.25">
      <c r="A20" s="35"/>
      <c r="B20" s="17"/>
      <c r="C20" s="17"/>
      <c r="D20" s="75"/>
    </row>
    <row r="21" spans="1:4" hidden="1" x14ac:dyDescent="0.25">
      <c r="A21" s="35"/>
      <c r="B21" s="17"/>
      <c r="C21" s="17"/>
      <c r="D21" s="75"/>
    </row>
    <row r="22" spans="1:4" ht="13.8" thickBot="1" x14ac:dyDescent="0.3">
      <c r="A22" s="29" t="s">
        <v>33</v>
      </c>
      <c r="B22" s="13">
        <v>2097.5</v>
      </c>
      <c r="C22" s="13"/>
      <c r="D22" s="73"/>
    </row>
    <row r="23" spans="1:4" x14ac:dyDescent="0.25">
      <c r="A23" s="32" t="s">
        <v>3</v>
      </c>
      <c r="B23" s="57"/>
      <c r="C23" s="57"/>
      <c r="D23" s="77">
        <f>C25+C24+B24</f>
        <v>50000</v>
      </c>
    </row>
    <row r="24" spans="1:4" ht="13.8" thickBot="1" x14ac:dyDescent="0.3">
      <c r="A24" s="29" t="s">
        <v>93</v>
      </c>
      <c r="B24" s="60">
        <v>50000</v>
      </c>
      <c r="C24" s="60"/>
      <c r="D24" s="78"/>
    </row>
    <row r="25" spans="1:4" ht="13.8" hidden="1" thickBot="1" x14ac:dyDescent="0.3">
      <c r="A25" s="37" t="s">
        <v>31</v>
      </c>
      <c r="B25" s="19"/>
      <c r="C25" s="19"/>
      <c r="D25" s="76"/>
    </row>
    <row r="26" spans="1:4" ht="13.8" hidden="1" thickBot="1" x14ac:dyDescent="0.3">
      <c r="A26" s="35"/>
      <c r="B26" s="17"/>
      <c r="C26" s="17"/>
      <c r="D26" s="75"/>
    </row>
    <row r="27" spans="1:4" ht="13.8" hidden="1" thickBot="1" x14ac:dyDescent="0.3">
      <c r="A27" s="35"/>
      <c r="B27" s="17"/>
      <c r="C27" s="17"/>
      <c r="D27" s="75"/>
    </row>
    <row r="28" spans="1:4" ht="13.8" hidden="1" thickBot="1" x14ac:dyDescent="0.3">
      <c r="A28" s="29"/>
      <c r="B28" s="13"/>
      <c r="C28" s="13"/>
      <c r="D28" s="73"/>
    </row>
    <row r="29" spans="1:4" ht="13.8" hidden="1" thickBot="1" x14ac:dyDescent="0.3">
      <c r="A29" s="27" t="s">
        <v>3</v>
      </c>
      <c r="B29" s="8"/>
      <c r="C29" s="9"/>
      <c r="D29" s="69">
        <f>SUM(B30:B32)</f>
        <v>0</v>
      </c>
    </row>
    <row r="30" spans="1:4" ht="13.8" hidden="1" thickBot="1" x14ac:dyDescent="0.3">
      <c r="A30" s="34" t="s">
        <v>14</v>
      </c>
      <c r="B30" s="16"/>
      <c r="C30" s="18"/>
      <c r="D30" s="36"/>
    </row>
    <row r="31" spans="1:4" ht="13.8" hidden="1" thickBot="1" x14ac:dyDescent="0.3">
      <c r="A31" s="37" t="s">
        <v>16</v>
      </c>
      <c r="B31" s="19"/>
      <c r="C31" s="11"/>
      <c r="D31" s="76"/>
    </row>
    <row r="32" spans="1:4" ht="13.8" hidden="1" thickBot="1" x14ac:dyDescent="0.3">
      <c r="A32" s="33" t="s">
        <v>15</v>
      </c>
      <c r="B32" s="13"/>
      <c r="C32" s="5"/>
      <c r="D32" s="73"/>
    </row>
    <row r="33" spans="1:4" x14ac:dyDescent="0.25">
      <c r="A33" s="32" t="s">
        <v>9</v>
      </c>
      <c r="B33" s="8"/>
      <c r="C33" s="9"/>
      <c r="D33" s="69">
        <f>SUM(B34:B39)</f>
        <v>20176.27</v>
      </c>
    </row>
    <row r="34" spans="1:4" x14ac:dyDescent="0.25">
      <c r="A34" s="34" t="s">
        <v>12</v>
      </c>
      <c r="B34" s="20">
        <v>335</v>
      </c>
      <c r="C34" s="20"/>
      <c r="D34" s="36"/>
    </row>
    <row r="35" spans="1:4" x14ac:dyDescent="0.25">
      <c r="A35" s="34" t="s">
        <v>85</v>
      </c>
      <c r="B35" s="20">
        <v>25</v>
      </c>
      <c r="C35" s="20"/>
      <c r="D35" s="36"/>
    </row>
    <row r="36" spans="1:4" x14ac:dyDescent="0.25">
      <c r="A36" s="34" t="s">
        <v>94</v>
      </c>
      <c r="B36" s="20">
        <f>55-25+376.83</f>
        <v>406.83</v>
      </c>
      <c r="C36" s="20"/>
      <c r="D36" s="36"/>
    </row>
    <row r="37" spans="1:4" ht="26.4" x14ac:dyDescent="0.25">
      <c r="A37" s="42" t="s">
        <v>84</v>
      </c>
      <c r="B37" s="20">
        <v>360</v>
      </c>
      <c r="C37" s="20"/>
      <c r="D37" s="36"/>
    </row>
    <row r="38" spans="1:4" x14ac:dyDescent="0.25">
      <c r="A38" s="37" t="s">
        <v>95</v>
      </c>
      <c r="B38" s="19">
        <v>8360</v>
      </c>
      <c r="C38" s="11"/>
      <c r="D38" s="76"/>
    </row>
    <row r="39" spans="1:4" ht="13.8" thickBot="1" x14ac:dyDescent="0.3">
      <c r="A39" s="33" t="s">
        <v>82</v>
      </c>
      <c r="B39" s="5">
        <f>10589.44+100</f>
        <v>10689.44</v>
      </c>
      <c r="C39" s="5"/>
      <c r="D39" s="72"/>
    </row>
    <row r="40" spans="1:4" x14ac:dyDescent="0.25">
      <c r="A40" s="27" t="s">
        <v>1</v>
      </c>
      <c r="B40" s="8"/>
      <c r="C40" s="9"/>
      <c r="D40" s="69">
        <f>SUM(C41:C48)+B44</f>
        <v>112000</v>
      </c>
    </row>
    <row r="41" spans="1:4" x14ac:dyDescent="0.25">
      <c r="A41" s="34" t="s">
        <v>101</v>
      </c>
      <c r="B41" s="21"/>
      <c r="C41" s="16"/>
      <c r="D41" s="36"/>
    </row>
    <row r="42" spans="1:4" x14ac:dyDescent="0.25">
      <c r="A42" s="34" t="s">
        <v>98</v>
      </c>
      <c r="B42" s="84"/>
      <c r="C42" s="17">
        <v>6000</v>
      </c>
      <c r="D42" s="75"/>
    </row>
    <row r="43" spans="1:4" x14ac:dyDescent="0.25">
      <c r="A43" s="34" t="s">
        <v>99</v>
      </c>
      <c r="B43" s="84"/>
      <c r="C43" s="17">
        <v>12000</v>
      </c>
      <c r="D43" s="75"/>
    </row>
    <row r="44" spans="1:4" ht="13.8" thickBot="1" x14ac:dyDescent="0.3">
      <c r="A44" s="29" t="s">
        <v>100</v>
      </c>
      <c r="B44" s="12"/>
      <c r="C44" s="13">
        <v>94000</v>
      </c>
      <c r="D44" s="73"/>
    </row>
    <row r="45" spans="1:4" hidden="1" x14ac:dyDescent="0.25">
      <c r="A45" s="38"/>
      <c r="B45" s="7"/>
      <c r="C45" s="68"/>
      <c r="D45" s="79"/>
    </row>
    <row r="46" spans="1:4" hidden="1" x14ac:dyDescent="0.25">
      <c r="A46" s="34"/>
      <c r="B46" s="21"/>
      <c r="C46" s="16"/>
      <c r="D46" s="36"/>
    </row>
    <row r="47" spans="1:4" hidden="1" x14ac:dyDescent="0.25">
      <c r="A47" s="37"/>
      <c r="B47" s="10"/>
      <c r="C47" s="11"/>
      <c r="D47" s="70"/>
    </row>
    <row r="48" spans="1:4" hidden="1" x14ac:dyDescent="0.25">
      <c r="A48" s="34"/>
      <c r="B48" s="21"/>
      <c r="C48" s="16"/>
      <c r="D48" s="63"/>
    </row>
    <row r="49" spans="1:4" x14ac:dyDescent="0.25">
      <c r="A49" s="27" t="s">
        <v>10</v>
      </c>
      <c r="B49" s="8"/>
      <c r="C49" s="9"/>
      <c r="D49" s="69">
        <f>C50+B51+C52</f>
        <v>3158.73</v>
      </c>
    </row>
    <row r="50" spans="1:4" x14ac:dyDescent="0.25">
      <c r="A50" s="34" t="s">
        <v>86</v>
      </c>
      <c r="B50" s="67"/>
      <c r="C50" s="20">
        <v>1000</v>
      </c>
      <c r="D50" s="80"/>
    </row>
    <row r="51" spans="1:4" x14ac:dyDescent="0.25">
      <c r="A51" s="37" t="s">
        <v>87</v>
      </c>
      <c r="B51" s="10">
        <v>158.72999999999999</v>
      </c>
      <c r="C51" s="66"/>
      <c r="D51" s="81"/>
    </row>
    <row r="52" spans="1:4" ht="27" thickBot="1" x14ac:dyDescent="0.3">
      <c r="A52" s="59" t="s">
        <v>35</v>
      </c>
      <c r="B52" s="13"/>
      <c r="C52" s="13">
        <v>2000</v>
      </c>
      <c r="D52" s="73"/>
    </row>
    <row r="53" spans="1:4" x14ac:dyDescent="0.25">
      <c r="A53" s="27" t="s">
        <v>0</v>
      </c>
      <c r="B53" s="8"/>
      <c r="C53" s="9"/>
      <c r="D53" s="82">
        <f>SUM(B54:B109)+SUM(C54:C109)</f>
        <v>53282.399999999994</v>
      </c>
    </row>
    <row r="54" spans="1:4" hidden="1" x14ac:dyDescent="0.25">
      <c r="A54" s="38" t="s">
        <v>22</v>
      </c>
      <c r="B54" s="7"/>
      <c r="C54" s="9"/>
      <c r="D54" s="28"/>
    </row>
    <row r="55" spans="1:4" hidden="1" x14ac:dyDescent="0.25">
      <c r="A55" s="38" t="s">
        <v>23</v>
      </c>
      <c r="B55" s="7"/>
      <c r="C55" s="9"/>
      <c r="D55" s="28"/>
    </row>
    <row r="56" spans="1:4" x14ac:dyDescent="0.25">
      <c r="A56" s="38" t="s">
        <v>32</v>
      </c>
      <c r="B56" s="7">
        <v>500</v>
      </c>
      <c r="C56" s="9"/>
      <c r="D56" s="28"/>
    </row>
    <row r="57" spans="1:4" x14ac:dyDescent="0.25">
      <c r="A57" s="38" t="s">
        <v>83</v>
      </c>
      <c r="B57" s="7">
        <v>1000</v>
      </c>
      <c r="C57" s="9"/>
      <c r="D57" s="28"/>
    </row>
    <row r="58" spans="1:4" hidden="1" x14ac:dyDescent="0.25">
      <c r="A58" s="38" t="s">
        <v>25</v>
      </c>
      <c r="B58" s="7"/>
      <c r="C58" s="22"/>
      <c r="D58" s="39"/>
    </row>
    <row r="59" spans="1:4" x14ac:dyDescent="0.25">
      <c r="A59" s="34" t="s">
        <v>89</v>
      </c>
      <c r="B59" s="23"/>
      <c r="C59" s="18">
        <v>13000</v>
      </c>
      <c r="D59" s="40"/>
    </row>
    <row r="60" spans="1:4" x14ac:dyDescent="0.25">
      <c r="A60" s="38" t="s">
        <v>24</v>
      </c>
      <c r="B60" s="50"/>
      <c r="C60" s="22">
        <v>15000</v>
      </c>
      <c r="D60" s="39"/>
    </row>
    <row r="61" spans="1:4" x14ac:dyDescent="0.25">
      <c r="A61" s="38"/>
      <c r="B61" s="50"/>
      <c r="C61" s="22"/>
      <c r="D61" s="39"/>
    </row>
    <row r="62" spans="1:4" x14ac:dyDescent="0.25">
      <c r="A62" s="53" t="s">
        <v>38</v>
      </c>
      <c r="B62" s="54"/>
      <c r="C62" s="55"/>
      <c r="D62" s="56">
        <f>SUM(B63:B109)+SUM(C63:C109)</f>
        <v>23782.400000000001</v>
      </c>
    </row>
    <row r="63" spans="1:4" x14ac:dyDescent="0.25">
      <c r="A63" s="51" t="s">
        <v>39</v>
      </c>
      <c r="B63" s="61"/>
      <c r="C63" s="62">
        <v>1950</v>
      </c>
      <c r="D63" s="58"/>
    </row>
    <row r="64" spans="1:4" ht="26.4" x14ac:dyDescent="0.25">
      <c r="A64" s="64" t="s">
        <v>40</v>
      </c>
      <c r="B64" s="52">
        <v>400</v>
      </c>
      <c r="C64" s="62"/>
      <c r="D64" s="63"/>
    </row>
    <row r="65" spans="1:4" ht="26.4" x14ac:dyDescent="0.25">
      <c r="A65" s="64" t="s">
        <v>41</v>
      </c>
      <c r="B65" s="52">
        <v>200</v>
      </c>
      <c r="C65" s="62"/>
      <c r="D65" s="63"/>
    </row>
    <row r="66" spans="1:4" x14ac:dyDescent="0.25">
      <c r="A66" s="51" t="s">
        <v>42</v>
      </c>
      <c r="B66" s="52">
        <v>350</v>
      </c>
      <c r="C66" s="62"/>
      <c r="D66" s="63"/>
    </row>
    <row r="67" spans="1:4" x14ac:dyDescent="0.25">
      <c r="A67" s="51" t="s">
        <v>43</v>
      </c>
      <c r="B67" s="52">
        <v>300</v>
      </c>
      <c r="C67" s="62"/>
      <c r="D67" s="63"/>
    </row>
    <row r="68" spans="1:4" x14ac:dyDescent="0.25">
      <c r="A68" s="51" t="s">
        <v>44</v>
      </c>
      <c r="B68" s="52">
        <v>150</v>
      </c>
      <c r="C68" s="62"/>
      <c r="D68" s="63"/>
    </row>
    <row r="69" spans="1:4" x14ac:dyDescent="0.25">
      <c r="A69" s="51" t="s">
        <v>45</v>
      </c>
      <c r="B69" s="52"/>
      <c r="C69" s="62">
        <v>72</v>
      </c>
      <c r="D69" s="63"/>
    </row>
    <row r="70" spans="1:4" x14ac:dyDescent="0.25">
      <c r="A70" s="41" t="s">
        <v>30</v>
      </c>
      <c r="B70" s="24">
        <v>300</v>
      </c>
      <c r="C70" s="62"/>
      <c r="D70" s="63"/>
    </row>
    <row r="71" spans="1:4" x14ac:dyDescent="0.25">
      <c r="A71" s="51" t="s">
        <v>46</v>
      </c>
      <c r="B71" s="65">
        <v>102</v>
      </c>
      <c r="C71" s="62"/>
      <c r="D71" s="63"/>
    </row>
    <row r="72" spans="1:4" ht="26.4" x14ac:dyDescent="0.25">
      <c r="A72" s="64" t="s">
        <v>50</v>
      </c>
      <c r="B72" s="65">
        <v>1200</v>
      </c>
      <c r="C72" s="62"/>
      <c r="D72" s="63"/>
    </row>
    <row r="73" spans="1:4" ht="24.75" customHeight="1" x14ac:dyDescent="0.25">
      <c r="A73" s="64" t="s">
        <v>47</v>
      </c>
      <c r="B73" s="65">
        <v>1500</v>
      </c>
      <c r="C73" s="62"/>
      <c r="D73" s="63"/>
    </row>
    <row r="74" spans="1:4" ht="25.5" customHeight="1" x14ac:dyDescent="0.25">
      <c r="A74" s="64" t="s">
        <v>48</v>
      </c>
      <c r="B74" s="65">
        <v>400</v>
      </c>
      <c r="C74" s="62"/>
      <c r="D74" s="63"/>
    </row>
    <row r="75" spans="1:4" x14ac:dyDescent="0.25">
      <c r="A75" s="51" t="s">
        <v>49</v>
      </c>
      <c r="B75" s="65"/>
      <c r="C75" s="62">
        <v>1200</v>
      </c>
      <c r="D75" s="63"/>
    </row>
    <row r="76" spans="1:4" ht="26.4" x14ac:dyDescent="0.25">
      <c r="A76" s="64" t="s">
        <v>51</v>
      </c>
      <c r="B76" s="65">
        <v>600</v>
      </c>
      <c r="C76" s="62"/>
      <c r="D76" s="63"/>
    </row>
    <row r="77" spans="1:4" x14ac:dyDescent="0.25">
      <c r="A77" s="51" t="s">
        <v>52</v>
      </c>
      <c r="B77" s="65">
        <v>200</v>
      </c>
      <c r="C77" s="62"/>
      <c r="D77" s="63"/>
    </row>
    <row r="78" spans="1:4" x14ac:dyDescent="0.25">
      <c r="A78" s="51" t="s">
        <v>53</v>
      </c>
      <c r="B78" s="65">
        <v>150</v>
      </c>
      <c r="C78" s="62"/>
      <c r="D78" s="63"/>
    </row>
    <row r="79" spans="1:4" ht="26.4" x14ac:dyDescent="0.25">
      <c r="A79" s="64" t="s">
        <v>54</v>
      </c>
      <c r="B79" s="65">
        <v>500</v>
      </c>
      <c r="C79" s="62"/>
      <c r="D79" s="63"/>
    </row>
    <row r="80" spans="1:4" ht="26.4" x14ac:dyDescent="0.25">
      <c r="A80" s="64" t="s">
        <v>55</v>
      </c>
      <c r="B80" s="52">
        <v>150</v>
      </c>
      <c r="C80" s="62"/>
      <c r="D80" s="63"/>
    </row>
    <row r="81" spans="1:4" x14ac:dyDescent="0.25">
      <c r="A81" s="51" t="s">
        <v>56</v>
      </c>
      <c r="B81" s="65">
        <v>250</v>
      </c>
      <c r="C81" s="62"/>
      <c r="D81" s="63"/>
    </row>
    <row r="82" spans="1:4" x14ac:dyDescent="0.25">
      <c r="A82" s="51" t="s">
        <v>57</v>
      </c>
      <c r="B82" s="65"/>
      <c r="C82" s="62">
        <v>1500</v>
      </c>
      <c r="D82" s="63"/>
    </row>
    <row r="83" spans="1:4" x14ac:dyDescent="0.25">
      <c r="A83" s="51" t="s">
        <v>92</v>
      </c>
      <c r="B83" s="65"/>
      <c r="C83" s="62">
        <v>1500</v>
      </c>
      <c r="D83" s="63"/>
    </row>
    <row r="84" spans="1:4" ht="27" customHeight="1" x14ac:dyDescent="0.25">
      <c r="A84" s="64" t="s">
        <v>58</v>
      </c>
      <c r="B84" s="65"/>
      <c r="C84" s="62">
        <v>1000</v>
      </c>
      <c r="D84" s="63"/>
    </row>
    <row r="85" spans="1:4" x14ac:dyDescent="0.25">
      <c r="A85" s="51" t="s">
        <v>59</v>
      </c>
      <c r="B85" s="52">
        <v>4000</v>
      </c>
      <c r="C85" s="62"/>
      <c r="D85" s="63"/>
    </row>
    <row r="86" spans="1:4" ht="26.4" x14ac:dyDescent="0.25">
      <c r="A86" s="64" t="s">
        <v>60</v>
      </c>
      <c r="B86" s="52">
        <v>150</v>
      </c>
      <c r="C86" s="62"/>
      <c r="D86" s="63"/>
    </row>
    <row r="87" spans="1:4" x14ac:dyDescent="0.25">
      <c r="A87" s="51" t="s">
        <v>61</v>
      </c>
      <c r="B87" s="52"/>
      <c r="C87" s="62">
        <v>70</v>
      </c>
      <c r="D87" s="63"/>
    </row>
    <row r="88" spans="1:4" x14ac:dyDescent="0.25">
      <c r="A88" s="51" t="s">
        <v>62</v>
      </c>
      <c r="B88" s="52">
        <v>123</v>
      </c>
      <c r="C88" s="62"/>
      <c r="D88" s="63"/>
    </row>
    <row r="89" spans="1:4" x14ac:dyDescent="0.25">
      <c r="A89" s="51" t="s">
        <v>63</v>
      </c>
      <c r="B89" s="52">
        <v>150</v>
      </c>
      <c r="C89" s="62"/>
      <c r="D89" s="63"/>
    </row>
    <row r="90" spans="1:4" x14ac:dyDescent="0.25">
      <c r="A90" s="51" t="s">
        <v>64</v>
      </c>
      <c r="B90" s="52"/>
      <c r="C90" s="62">
        <v>53.2</v>
      </c>
      <c r="D90" s="63"/>
    </row>
    <row r="91" spans="1:4" x14ac:dyDescent="0.25">
      <c r="A91" s="51" t="s">
        <v>65</v>
      </c>
      <c r="B91" s="52">
        <v>30</v>
      </c>
      <c r="C91" s="62"/>
      <c r="D91" s="63"/>
    </row>
    <row r="92" spans="1:4" x14ac:dyDescent="0.25">
      <c r="A92" s="51" t="s">
        <v>66</v>
      </c>
      <c r="B92" s="52">
        <v>300</v>
      </c>
      <c r="C92" s="62"/>
      <c r="D92" s="63"/>
    </row>
    <row r="93" spans="1:4" x14ac:dyDescent="0.25">
      <c r="A93" s="51" t="s">
        <v>67</v>
      </c>
      <c r="B93" s="52">
        <v>400</v>
      </c>
      <c r="C93" s="62"/>
      <c r="D93" s="63"/>
    </row>
    <row r="94" spans="1:4" x14ac:dyDescent="0.25">
      <c r="A94" s="51" t="s">
        <v>68</v>
      </c>
      <c r="B94" s="52">
        <v>150</v>
      </c>
      <c r="C94" s="62"/>
      <c r="D94" s="63"/>
    </row>
    <row r="95" spans="1:4" x14ac:dyDescent="0.25">
      <c r="A95" s="51" t="s">
        <v>69</v>
      </c>
      <c r="B95" s="52">
        <v>200</v>
      </c>
      <c r="C95" s="62"/>
      <c r="D95" s="63"/>
    </row>
    <row r="96" spans="1:4" x14ac:dyDescent="0.25">
      <c r="A96" s="51" t="s">
        <v>70</v>
      </c>
      <c r="B96" s="52">
        <v>500</v>
      </c>
      <c r="C96" s="62"/>
      <c r="D96" s="63"/>
    </row>
    <row r="97" spans="1:4" x14ac:dyDescent="0.25">
      <c r="A97" s="51" t="s">
        <v>71</v>
      </c>
      <c r="B97" s="52">
        <v>200</v>
      </c>
      <c r="C97" s="62"/>
      <c r="D97" s="63"/>
    </row>
    <row r="98" spans="1:4" x14ac:dyDescent="0.25">
      <c r="A98" s="51" t="s">
        <v>72</v>
      </c>
      <c r="B98" s="52">
        <v>200</v>
      </c>
      <c r="C98" s="62"/>
      <c r="D98" s="63"/>
    </row>
    <row r="99" spans="1:4" x14ac:dyDescent="0.25">
      <c r="A99" s="51" t="s">
        <v>73</v>
      </c>
      <c r="B99" s="52">
        <v>30</v>
      </c>
      <c r="C99" s="62">
        <v>70</v>
      </c>
      <c r="D99" s="63"/>
    </row>
    <row r="100" spans="1:4" x14ac:dyDescent="0.25">
      <c r="A100" s="51" t="s">
        <v>74</v>
      </c>
      <c r="B100" s="52">
        <v>100</v>
      </c>
      <c r="C100" s="62"/>
      <c r="D100" s="63"/>
    </row>
    <row r="101" spans="1:4" x14ac:dyDescent="0.25">
      <c r="A101" s="51" t="s">
        <v>75</v>
      </c>
      <c r="B101" s="52"/>
      <c r="C101" s="62">
        <v>1000</v>
      </c>
      <c r="D101" s="63"/>
    </row>
    <row r="102" spans="1:4" x14ac:dyDescent="0.25">
      <c r="A102" s="51" t="s">
        <v>76</v>
      </c>
      <c r="B102" s="52"/>
      <c r="C102" s="62">
        <v>43.2</v>
      </c>
      <c r="D102" s="63"/>
    </row>
    <row r="103" spans="1:4" x14ac:dyDescent="0.25">
      <c r="A103" s="51" t="s">
        <v>77</v>
      </c>
      <c r="B103" s="52">
        <v>300</v>
      </c>
      <c r="C103" s="62"/>
      <c r="D103" s="63"/>
    </row>
    <row r="104" spans="1:4" x14ac:dyDescent="0.25">
      <c r="A104" s="51" t="s">
        <v>78</v>
      </c>
      <c r="B104" s="52">
        <v>199</v>
      </c>
      <c r="C104" s="62"/>
      <c r="D104" s="63"/>
    </row>
    <row r="105" spans="1:4" x14ac:dyDescent="0.25">
      <c r="A105" s="51" t="s">
        <v>79</v>
      </c>
      <c r="B105" s="52"/>
      <c r="C105" s="62">
        <v>200</v>
      </c>
      <c r="D105" s="63"/>
    </row>
    <row r="106" spans="1:4" x14ac:dyDescent="0.25">
      <c r="A106" s="51" t="s">
        <v>80</v>
      </c>
      <c r="B106" s="52">
        <v>50</v>
      </c>
      <c r="C106" s="62">
        <v>50</v>
      </c>
      <c r="D106" s="63"/>
    </row>
    <row r="107" spans="1:4" x14ac:dyDescent="0.25">
      <c r="A107" s="51" t="s">
        <v>29</v>
      </c>
      <c r="B107" s="52">
        <v>850</v>
      </c>
      <c r="C107" s="62"/>
      <c r="D107" s="63"/>
    </row>
    <row r="108" spans="1:4" x14ac:dyDescent="0.25">
      <c r="A108" s="51" t="s">
        <v>81</v>
      </c>
      <c r="B108" s="52"/>
      <c r="C108" s="62">
        <v>40</v>
      </c>
      <c r="D108" s="63"/>
    </row>
    <row r="109" spans="1:4" ht="13.8" thickBot="1" x14ac:dyDescent="0.3">
      <c r="A109" s="29" t="s">
        <v>97</v>
      </c>
      <c r="B109" s="12">
        <v>350</v>
      </c>
      <c r="C109" s="13"/>
      <c r="D109" s="31"/>
    </row>
    <row r="110" spans="1:4" x14ac:dyDescent="0.25">
      <c r="A110" s="27" t="s">
        <v>27</v>
      </c>
      <c r="B110" s="8"/>
      <c r="C110" s="8"/>
      <c r="D110" s="69">
        <f>SUM(B111:B113)+SUM(C111:C113)</f>
        <v>43300</v>
      </c>
    </row>
    <row r="111" spans="1:4" x14ac:dyDescent="0.25">
      <c r="A111" s="43" t="s">
        <v>96</v>
      </c>
      <c r="B111" s="25"/>
      <c r="C111" s="16">
        <v>20000</v>
      </c>
      <c r="D111" s="36"/>
    </row>
    <row r="112" spans="1:4" x14ac:dyDescent="0.25">
      <c r="A112" s="34" t="s">
        <v>34</v>
      </c>
      <c r="B112" s="21"/>
      <c r="C112" s="16">
        <v>20000</v>
      </c>
      <c r="D112" s="36"/>
    </row>
    <row r="113" spans="1:4" ht="13.8" thickBot="1" x14ac:dyDescent="0.3">
      <c r="A113" s="37" t="s">
        <v>88</v>
      </c>
      <c r="B113" s="10"/>
      <c r="C113" s="19">
        <v>3300</v>
      </c>
      <c r="D113" s="76"/>
    </row>
    <row r="114" spans="1:4" ht="21.75" customHeight="1" thickBot="1" x14ac:dyDescent="0.3">
      <c r="A114" s="44" t="s">
        <v>26</v>
      </c>
      <c r="B114" s="26">
        <f>SUM(B5:B113)</f>
        <v>101469</v>
      </c>
      <c r="C114" s="3">
        <f>SUM(C5:C113)</f>
        <v>225048.40000000002</v>
      </c>
      <c r="D114" s="83">
        <f>D5+D9+D12+D53+D49+D14+D29+D33+D40+D110+D23</f>
        <v>326517.40000000002</v>
      </c>
    </row>
    <row r="115" spans="1:4" hidden="1" x14ac:dyDescent="0.25">
      <c r="A115" s="1" t="s">
        <v>11</v>
      </c>
      <c r="B115" s="1"/>
      <c r="C115" s="1"/>
      <c r="D115" s="2" t="e">
        <f>D114-#REF!</f>
        <v>#REF!</v>
      </c>
    </row>
    <row r="116" spans="1:4" x14ac:dyDescent="0.25">
      <c r="B116" s="45"/>
      <c r="C116" s="45"/>
    </row>
  </sheetData>
  <mergeCells count="1">
    <mergeCell ref="A2:D2"/>
  </mergeCells>
  <printOptions horizontalCentered="1"/>
  <pageMargins left="0.11811023622047245" right="0.19685039370078741" top="0.78740157480314965" bottom="0.78740157480314965" header="0.11811023622047245" footer="0.11811023622047245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final</vt:lpstr>
      <vt:lpstr>final!Názvy_tisku</vt:lpstr>
      <vt:lpstr>final!Oblast_tisku</vt:lpstr>
    </vt:vector>
  </TitlesOfParts>
  <Company>Krajský úřad, Královehradecký kraj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841</dc:creator>
  <cp:lastModifiedBy>841</cp:lastModifiedBy>
  <cp:lastPrinted>2018-04-04T10:24:29Z</cp:lastPrinted>
  <dcterms:created xsi:type="dcterms:W3CDTF">2010-05-26T11:33:11Z</dcterms:created>
  <dcterms:modified xsi:type="dcterms:W3CDTF">2018-04-04T10:24:38Z</dcterms:modified>
</cp:coreProperties>
</file>