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24\2. ZR 2024\2. ZR vč. PN\"/>
    </mc:Choice>
  </mc:AlternateContent>
  <xr:revisionPtr revIDLastSave="0" documentId="13_ncr:1_{DB6FB805-5998-45C1-94FB-65639C47CB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 ZR" sheetId="21" r:id="rId1"/>
  </sheets>
  <definedNames>
    <definedName name="_xlnm.Print_Titles" localSheetId="0">'2. ZR'!$5:$5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21" l="1"/>
  <c r="B89" i="21"/>
  <c r="C89" i="21"/>
  <c r="D41" i="21"/>
  <c r="D29" i="21"/>
  <c r="D81" i="21"/>
  <c r="D87" i="21"/>
  <c r="D71" i="21"/>
  <c r="D67" i="21"/>
  <c r="D48" i="21"/>
  <c r="D25" i="21" l="1"/>
  <c r="D21" i="21"/>
  <c r="D15" i="21"/>
  <c r="D10" i="21"/>
  <c r="D6" i="21" l="1"/>
  <c r="D44" i="21"/>
  <c r="D18" i="21"/>
  <c r="D89" i="21" l="1"/>
</calcChain>
</file>

<file path=xl/sharedStrings.xml><?xml version="1.0" encoding="utf-8"?>
<sst xmlns="http://schemas.openxmlformats.org/spreadsheetml/2006/main" count="58" uniqueCount="58">
  <si>
    <t>kap. 48 - Dotační fond KHK</t>
  </si>
  <si>
    <t>kap. 21 - investice a evropské projekty</t>
  </si>
  <si>
    <t>celkem</t>
  </si>
  <si>
    <t>kap. 14 - školství</t>
  </si>
  <si>
    <t>kap. 02 - životní prostředí a zemědělství</t>
  </si>
  <si>
    <t>kap. 10 - doprava</t>
  </si>
  <si>
    <t>odvětví - účel</t>
  </si>
  <si>
    <t>kapitálové výdaje</t>
  </si>
  <si>
    <t>běžné 
výdaje</t>
  </si>
  <si>
    <t xml:space="preserve"> tis. Kč</t>
  </si>
  <si>
    <t>kap. 12 - správa majetku kraje</t>
  </si>
  <si>
    <t>kap. 28 sociální věci</t>
  </si>
  <si>
    <t>Příloha č. 4</t>
  </si>
  <si>
    <t>individuální dotace:</t>
  </si>
  <si>
    <t>kap. 19 - krajský úřad</t>
  </si>
  <si>
    <t>kap. 15 - zdravotnictví</t>
  </si>
  <si>
    <t>kap. 16 - kultura a cestovní ruch</t>
  </si>
  <si>
    <t>kap. 18 - zastupitelstvo kraje</t>
  </si>
  <si>
    <t>Celkem za všechna odvětví</t>
  </si>
  <si>
    <t>kap. 39 regionální rozvoj</t>
  </si>
  <si>
    <t>Příspěvky na provoz a investiční transfery PO (Příloha č. 2):</t>
  </si>
  <si>
    <t>individuální dotace Rady Královéhradeckého kraje</t>
  </si>
  <si>
    <t>kap. 13 - evropská integrace</t>
  </si>
  <si>
    <r>
      <t xml:space="preserve">kap. 50 - Fond rozvoje a reprodukce KHK </t>
    </r>
    <r>
      <rPr>
        <sz val="10"/>
        <rFont val="Arial CE"/>
        <charset val="238"/>
      </rPr>
      <t>(rozpis akcí v Příloze č. 5)</t>
    </r>
  </si>
  <si>
    <t>Přehled zapojení daňových příjmů do rozpočtu kraje na rok 2024</t>
  </si>
  <si>
    <t xml:space="preserve">    Město Hořice - Rozvoj sociálních služeb v Hořicích (ZK/20/1468/2023</t>
  </si>
  <si>
    <r>
      <t xml:space="preserve">Financování - </t>
    </r>
    <r>
      <rPr>
        <sz val="10"/>
        <rFont val="Arial CE"/>
        <charset val="238"/>
      </rPr>
      <t>snížení zapojení úvěru od ČS - nebude čerpán (pol. 8123)</t>
    </r>
  </si>
  <si>
    <t>snížení zapojení úvěru od ČS - nebude čerpán (pol. 8123)</t>
  </si>
  <si>
    <t>50/10 - doprava - příprava a realizace staveb</t>
  </si>
  <si>
    <t>reklamní prostory Královéhradeckého kraje - podpora sportovních aktivit</t>
  </si>
  <si>
    <t>regionální rozvoj - projekt Obchůdek 2021+</t>
  </si>
  <si>
    <t>Galerie moderního umění v Hradci Králové- posílení bezpečnosti galerie</t>
  </si>
  <si>
    <t>Galerie výtvarného umění v Náchodě - provoz nových výstavních prostor</t>
  </si>
  <si>
    <t>SVK v HK - technická podpora hardweru a kofinancování projektů VISK</t>
  </si>
  <si>
    <t>Hvězdárna a planetárium v HK - zvýšené náklady na DPP a DPČ (novela ZP)</t>
  </si>
  <si>
    <t>Muzeum Náchodska - výstava k výročí 770 let města Náchoda</t>
  </si>
  <si>
    <t>Ostatní běžné výdaje - podpora obecně prospěšných společností</t>
  </si>
  <si>
    <t>Ostatní běžné výdaje - úprava lyžařských běžeckých tras</t>
  </si>
  <si>
    <t>Ostatní kapitálové výdaje - rozšíření prostor Archeoparku Všestary</t>
  </si>
  <si>
    <t>finanční dary Rady Královéhradeckého kraje</t>
  </si>
  <si>
    <t>Rozvoj infrastruktury v obl. zásobování pitnou vodou a odvádění odpadních vod</t>
  </si>
  <si>
    <t>opravy a údržba silnic ÚS KHK a.s., obnova asfalt. krytů, pokládky mikrokoberců</t>
  </si>
  <si>
    <t>Investiční příspěvky PO - nákup strojního vybavení do dílen (Příloha č. 2)</t>
  </si>
  <si>
    <t>50/14 - školství - PO - rekonstrukce, opravy (Příloha č. 2)</t>
  </si>
  <si>
    <t>kofinancování a předfin. projektů odvětví doprava (IROP + IROP2)</t>
  </si>
  <si>
    <t>kofinancování a předfin. projektů odvětví doprava (Dolní Brusnice)</t>
  </si>
  <si>
    <t>kofinancování a předfin. projektů odvětví zdravotnictví (IROP 2 - ZZS KHK)</t>
  </si>
  <si>
    <t>kofinancování a předfin. projektů odvětví školství (IROP 2, výstavba)</t>
  </si>
  <si>
    <t>kofinancování a předfin. projektů odvětví kultura (Vrbenského kasárna)</t>
  </si>
  <si>
    <t>kofinancování a předfin. projektů odvětví kultura (Chlum - projekt Zrcadlo)</t>
  </si>
  <si>
    <t>kofinancování a předfin. projektů odvětví sociální věci (BD Hajnice)</t>
  </si>
  <si>
    <t>kofinancování a předfin. projektů odvětví sociální věci (OPZ+ realizace)</t>
  </si>
  <si>
    <t>kofinancování a předfin. projektů odvětví sociální věci (NPO - realizace)</t>
  </si>
  <si>
    <t>kofinancování a předfin. projektů odvětví evropská integrace (Příprava záměrů)</t>
  </si>
  <si>
    <t>kofinancování a předfin. projektů - 2088 (Dolní Brusnice)</t>
  </si>
  <si>
    <t>program obnovy venkova  (ZK/26/1824/2024)</t>
  </si>
  <si>
    <t>Muzeum a galerie O.hor v RK - celoroční provoz zahrady kap. kláštera v Opočně</t>
  </si>
  <si>
    <t xml:space="preserve">     Město Broumov - Rozšíření kap. Domova pro seniory Broumov (ZK/22/1584/2023)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</si>
</sst>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i/>
      <sz val="11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 CE"/>
      <charset val="238"/>
    </font>
    <font>
      <sz val="9"/>
      <name val="Arial CE"/>
      <charset val="238"/>
    </font>
    <font>
      <sz val="10"/>
      <color rgb="FFFF0000"/>
      <name val="Arial CE"/>
      <charset val="238"/>
    </font>
    <font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3" fontId="0" fillId="0" borderId="0" xfId="0"/>
    <xf numFmtId="3" fontId="0" fillId="0" borderId="0" xfId="0" applyAlignment="1">
      <alignment horizontal="right" vertical="top"/>
    </xf>
    <xf numFmtId="4" fontId="0" fillId="0" borderId="0" xfId="0" applyNumberFormat="1"/>
    <xf numFmtId="3" fontId="0" fillId="0" borderId="0" xfId="0" applyAlignment="1">
      <alignment horizontal="right"/>
    </xf>
    <xf numFmtId="4" fontId="0" fillId="0" borderId="3" xfId="1" applyNumberFormat="1" applyFont="1" applyFill="1" applyBorder="1"/>
    <xf numFmtId="4" fontId="0" fillId="0" borderId="4" xfId="1" applyNumberFormat="1" applyFont="1" applyFill="1" applyBorder="1"/>
    <xf numFmtId="4" fontId="0" fillId="0" borderId="5" xfId="1" applyNumberFormat="1" applyFont="1" applyFill="1" applyBorder="1"/>
    <xf numFmtId="4" fontId="3" fillId="0" borderId="6" xfId="1" applyNumberFormat="1" applyFont="1" applyFill="1" applyBorder="1"/>
    <xf numFmtId="4" fontId="0" fillId="0" borderId="9" xfId="1" applyNumberFormat="1" applyFont="1" applyFill="1" applyBorder="1"/>
    <xf numFmtId="4" fontId="0" fillId="0" borderId="10" xfId="1" applyNumberFormat="1" applyFont="1" applyFill="1" applyBorder="1"/>
    <xf numFmtId="4" fontId="0" fillId="0" borderId="10" xfId="1" applyNumberFormat="1" applyFont="1" applyBorder="1"/>
    <xf numFmtId="4" fontId="0" fillId="0" borderId="7" xfId="1" applyNumberFormat="1" applyFont="1" applyBorder="1"/>
    <xf numFmtId="4" fontId="0" fillId="0" borderId="12" xfId="1" applyNumberFormat="1" applyFont="1" applyBorder="1"/>
    <xf numFmtId="4" fontId="0" fillId="0" borderId="8" xfId="1" applyNumberFormat="1" applyFont="1" applyBorder="1"/>
    <xf numFmtId="3" fontId="0" fillId="0" borderId="7" xfId="0" applyFont="1" applyFill="1" applyBorder="1"/>
    <xf numFmtId="4" fontId="3" fillId="0" borderId="18" xfId="1" applyNumberFormat="1" applyFont="1" applyBorder="1"/>
    <xf numFmtId="4" fontId="0" fillId="0" borderId="24" xfId="1" applyNumberFormat="1" applyFont="1" applyFill="1" applyBorder="1"/>
    <xf numFmtId="4" fontId="0" fillId="0" borderId="25" xfId="1" applyNumberFormat="1" applyFont="1" applyFill="1" applyBorder="1"/>
    <xf numFmtId="4" fontId="0" fillId="0" borderId="26" xfId="1" applyNumberFormat="1" applyFont="1" applyFill="1" applyBorder="1"/>
    <xf numFmtId="4" fontId="0" fillId="0" borderId="28" xfId="1" applyNumberFormat="1" applyFont="1" applyFill="1" applyBorder="1"/>
    <xf numFmtId="3" fontId="6" fillId="0" borderId="11" xfId="0" applyFont="1" applyBorder="1"/>
    <xf numFmtId="4" fontId="0" fillId="0" borderId="12" xfId="1" applyNumberFormat="1" applyFont="1" applyFill="1" applyBorder="1"/>
    <xf numFmtId="4" fontId="8" fillId="0" borderId="11" xfId="1" applyNumberFormat="1" applyFont="1" applyFill="1" applyBorder="1"/>
    <xf numFmtId="4" fontId="8" fillId="0" borderId="7" xfId="1" applyNumberFormat="1" applyFont="1" applyBorder="1"/>
    <xf numFmtId="4" fontId="9" fillId="0" borderId="8" xfId="1" applyNumberFormat="1" applyFont="1" applyBorder="1"/>
    <xf numFmtId="4" fontId="9" fillId="0" borderId="13" xfId="1" applyNumberFormat="1" applyFont="1" applyBorder="1"/>
    <xf numFmtId="4" fontId="9" fillId="0" borderId="10" xfId="1" applyNumberFormat="1" applyFont="1" applyFill="1" applyBorder="1"/>
    <xf numFmtId="4" fontId="8" fillId="0" borderId="11" xfId="1" applyNumberFormat="1" applyFont="1" applyBorder="1"/>
    <xf numFmtId="4" fontId="9" fillId="0" borderId="10" xfId="1" applyNumberFormat="1" applyFont="1" applyBorder="1"/>
    <xf numFmtId="4" fontId="9" fillId="0" borderId="7" xfId="1" applyNumberFormat="1" applyFont="1" applyFill="1" applyBorder="1"/>
    <xf numFmtId="4" fontId="8" fillId="0" borderId="7" xfId="1" applyNumberFormat="1" applyFont="1" applyFill="1" applyBorder="1"/>
    <xf numFmtId="4" fontId="0" fillId="0" borderId="30" xfId="1" applyNumberFormat="1" applyFont="1" applyFill="1" applyBorder="1"/>
    <xf numFmtId="4" fontId="0" fillId="0" borderId="20" xfId="1" applyNumberFormat="1" applyFont="1" applyFill="1" applyBorder="1"/>
    <xf numFmtId="4" fontId="8" fillId="0" borderId="8" xfId="1" applyNumberFormat="1" applyFont="1" applyBorder="1"/>
    <xf numFmtId="4" fontId="0" fillId="0" borderId="19" xfId="1" applyNumberFormat="1" applyFont="1" applyFill="1" applyBorder="1"/>
    <xf numFmtId="4" fontId="0" fillId="0" borderId="33" xfId="1" applyNumberFormat="1" applyFont="1" applyFill="1" applyBorder="1"/>
    <xf numFmtId="4" fontId="0" fillId="0" borderId="34" xfId="1" applyNumberFormat="1" applyFont="1" applyFill="1" applyBorder="1"/>
    <xf numFmtId="4" fontId="8" fillId="0" borderId="13" xfId="1" applyNumberFormat="1" applyFont="1" applyBorder="1"/>
    <xf numFmtId="3" fontId="11" fillId="0" borderId="0" xfId="0" applyFont="1"/>
    <xf numFmtId="4" fontId="1" fillId="0" borderId="12" xfId="1" applyNumberFormat="1" applyFont="1" applyBorder="1"/>
    <xf numFmtId="4" fontId="8" fillId="0" borderId="9" xfId="1" applyNumberFormat="1" applyFont="1" applyBorder="1"/>
    <xf numFmtId="4" fontId="1" fillId="0" borderId="3" xfId="1" applyNumberFormat="1" applyFont="1" applyFill="1" applyBorder="1"/>
    <xf numFmtId="4" fontId="3" fillId="0" borderId="8" xfId="1" applyNumberFormat="1" applyFont="1" applyFill="1" applyBorder="1"/>
    <xf numFmtId="4" fontId="8" fillId="0" borderId="10" xfId="1" applyNumberFormat="1" applyFont="1" applyFill="1" applyBorder="1"/>
    <xf numFmtId="4" fontId="9" fillId="0" borderId="12" xfId="1" applyNumberFormat="1" applyFont="1" applyFill="1" applyBorder="1"/>
    <xf numFmtId="4" fontId="0" fillId="0" borderId="34" xfId="0" applyNumberFormat="1" applyFont="1" applyFill="1" applyBorder="1"/>
    <xf numFmtId="3" fontId="0" fillId="0" borderId="24" xfId="0" applyFont="1" applyFill="1" applyBorder="1" applyAlignment="1">
      <alignment vertical="center" wrapText="1"/>
    </xf>
    <xf numFmtId="4" fontId="0" fillId="0" borderId="6" xfId="1" applyNumberFormat="1" applyFont="1" applyFill="1" applyBorder="1"/>
    <xf numFmtId="4" fontId="9" fillId="0" borderId="8" xfId="1" applyNumberFormat="1" applyFont="1" applyFill="1" applyBorder="1"/>
    <xf numFmtId="4" fontId="8" fillId="0" borderId="10" xfId="1" applyNumberFormat="1" applyFont="1" applyBorder="1"/>
    <xf numFmtId="4" fontId="10" fillId="0" borderId="7" xfId="1" applyNumberFormat="1" applyFont="1" applyBorder="1"/>
    <xf numFmtId="4" fontId="10" fillId="0" borderId="10" xfId="1" applyNumberFormat="1" applyFont="1" applyBorder="1"/>
    <xf numFmtId="3" fontId="0" fillId="0" borderId="10" xfId="0" applyFont="1" applyFill="1" applyBorder="1"/>
    <xf numFmtId="3" fontId="6" fillId="0" borderId="11" xfId="0" applyFont="1" applyFill="1" applyBorder="1"/>
    <xf numFmtId="3" fontId="0" fillId="0" borderId="8" xfId="0" applyFont="1" applyFill="1" applyBorder="1"/>
    <xf numFmtId="3" fontId="0" fillId="0" borderId="12" xfId="0" applyFill="1" applyBorder="1"/>
    <xf numFmtId="3" fontId="0" fillId="0" borderId="10" xfId="0" applyFont="1" applyFill="1" applyBorder="1" applyAlignment="1">
      <alignment wrapText="1"/>
    </xf>
    <xf numFmtId="3" fontId="0" fillId="0" borderId="12" xfId="0" applyFont="1" applyFill="1" applyBorder="1"/>
    <xf numFmtId="3" fontId="7" fillId="0" borderId="15" xfId="0" applyFont="1" applyFill="1" applyBorder="1"/>
    <xf numFmtId="3" fontId="0" fillId="0" borderId="15" xfId="0" applyFont="1" applyFill="1" applyBorder="1"/>
    <xf numFmtId="3" fontId="0" fillId="0" borderId="31" xfId="0" applyFont="1" applyFill="1" applyBorder="1"/>
    <xf numFmtId="3" fontId="6" fillId="0" borderId="14" xfId="0" applyFont="1" applyFill="1" applyBorder="1"/>
    <xf numFmtId="3" fontId="0" fillId="0" borderId="23" xfId="0" applyFont="1" applyFill="1" applyBorder="1"/>
    <xf numFmtId="3" fontId="0" fillId="0" borderId="8" xfId="0" applyFont="1" applyFill="1" applyBorder="1" applyAlignment="1">
      <alignment wrapText="1"/>
    </xf>
    <xf numFmtId="3" fontId="0" fillId="0" borderId="16" xfId="0" applyFont="1" applyFill="1" applyBorder="1"/>
    <xf numFmtId="3" fontId="7" fillId="0" borderId="14" xfId="0" applyFont="1" applyFill="1" applyBorder="1"/>
    <xf numFmtId="3" fontId="7" fillId="0" borderId="11" xfId="0" applyFont="1" applyFill="1" applyBorder="1"/>
    <xf numFmtId="3" fontId="0" fillId="0" borderId="13" xfId="0" applyFont="1" applyFill="1" applyBorder="1" applyAlignment="1">
      <alignment wrapText="1"/>
    </xf>
    <xf numFmtId="3" fontId="0" fillId="0" borderId="10" xfId="0" applyFill="1" applyBorder="1"/>
    <xf numFmtId="3" fontId="0" fillId="0" borderId="36" xfId="0" applyFont="1" applyFill="1" applyBorder="1"/>
    <xf numFmtId="3" fontId="7" fillId="0" borderId="7" xfId="0" applyFont="1" applyFill="1" applyBorder="1"/>
    <xf numFmtId="3" fontId="2" fillId="2" borderId="1" xfId="0" applyFont="1" applyFill="1" applyBorder="1" applyAlignment="1">
      <alignment vertical="center"/>
    </xf>
    <xf numFmtId="4" fontId="7" fillId="2" borderId="35" xfId="0" applyNumberFormat="1" applyFont="1" applyFill="1" applyBorder="1" applyAlignment="1">
      <alignment vertical="center"/>
    </xf>
    <xf numFmtId="4" fontId="7" fillId="2" borderId="32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3" fontId="12" fillId="0" borderId="0" xfId="0" applyFont="1"/>
    <xf numFmtId="3" fontId="13" fillId="0" borderId="15" xfId="0" applyFont="1" applyFill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5" fillId="0" borderId="16" xfId="0" applyFont="1" applyFill="1" applyBorder="1"/>
    <xf numFmtId="4" fontId="0" fillId="0" borderId="37" xfId="1" applyNumberFormat="1" applyFont="1" applyFill="1" applyBorder="1"/>
    <xf numFmtId="4" fontId="9" fillId="0" borderId="9" xfId="1" applyNumberFormat="1" applyFont="1" applyFill="1" applyBorder="1"/>
    <xf numFmtId="3" fontId="6" fillId="0" borderId="7" xfId="0" applyFont="1" applyFill="1" applyBorder="1"/>
    <xf numFmtId="3" fontId="14" fillId="0" borderId="0" xfId="0" applyFont="1"/>
    <xf numFmtId="3" fontId="8" fillId="0" borderId="38" xfId="0" applyFont="1" applyBorder="1" applyAlignment="1">
      <alignment horizontal="center"/>
    </xf>
    <xf numFmtId="44" fontId="2" fillId="0" borderId="39" xfId="2" applyFont="1" applyBorder="1" applyAlignment="1">
      <alignment horizontal="center" wrapText="1"/>
    </xf>
    <xf numFmtId="44" fontId="2" fillId="0" borderId="40" xfId="2" applyFont="1" applyBorder="1" applyAlignment="1">
      <alignment horizontal="center" wrapText="1"/>
    </xf>
    <xf numFmtId="44" fontId="2" fillId="0" borderId="38" xfId="2" applyFont="1" applyFill="1" applyBorder="1" applyAlignment="1">
      <alignment horizontal="center" vertical="center"/>
    </xf>
    <xf numFmtId="4" fontId="14" fillId="0" borderId="44" xfId="1" applyNumberFormat="1" applyFont="1" applyFill="1" applyBorder="1"/>
    <xf numFmtId="4" fontId="15" fillId="0" borderId="46" xfId="1" applyNumberFormat="1" applyFont="1" applyBorder="1"/>
    <xf numFmtId="4" fontId="15" fillId="0" borderId="44" xfId="1" applyNumberFormat="1" applyFont="1" applyBorder="1"/>
    <xf numFmtId="4" fontId="2" fillId="0" borderId="41" xfId="0" applyNumberFormat="1" applyFont="1" applyBorder="1"/>
    <xf numFmtId="4" fontId="8" fillId="0" borderId="43" xfId="1" applyNumberFormat="1" applyFont="1" applyFill="1" applyBorder="1"/>
    <xf numFmtId="3" fontId="0" fillId="0" borderId="0" xfId="0" applyFont="1"/>
    <xf numFmtId="4" fontId="0" fillId="0" borderId="42" xfId="1" applyNumberFormat="1" applyFont="1" applyFill="1" applyBorder="1"/>
    <xf numFmtId="4" fontId="0" fillId="0" borderId="29" xfId="1" applyNumberFormat="1" applyFont="1" applyFill="1" applyBorder="1"/>
    <xf numFmtId="3" fontId="0" fillId="0" borderId="9" xfId="0" applyFont="1" applyFill="1" applyBorder="1" applyAlignment="1">
      <alignment wrapText="1"/>
    </xf>
    <xf numFmtId="4" fontId="0" fillId="0" borderId="28" xfId="0" applyNumberFormat="1" applyFont="1" applyFill="1" applyBorder="1"/>
    <xf numFmtId="4" fontId="2" fillId="0" borderId="19" xfId="0" applyNumberFormat="1" applyFont="1" applyFill="1" applyBorder="1"/>
    <xf numFmtId="4" fontId="3" fillId="0" borderId="2" xfId="1" applyNumberFormat="1" applyFont="1" applyFill="1" applyBorder="1"/>
    <xf numFmtId="4" fontId="1" fillId="0" borderId="5" xfId="1" applyNumberFormat="1" applyFont="1" applyFill="1" applyBorder="1"/>
    <xf numFmtId="4" fontId="0" fillId="0" borderId="19" xfId="0" applyNumberFormat="1" applyFont="1" applyFill="1" applyBorder="1"/>
    <xf numFmtId="4" fontId="0" fillId="0" borderId="24" xfId="0" applyNumberFormat="1" applyFont="1" applyFill="1" applyBorder="1"/>
    <xf numFmtId="4" fontId="0" fillId="0" borderId="21" xfId="0" applyNumberFormat="1" applyFill="1" applyBorder="1"/>
    <xf numFmtId="4" fontId="0" fillId="0" borderId="21" xfId="1" applyNumberFormat="1" applyFont="1" applyFill="1" applyBorder="1"/>
    <xf numFmtId="4" fontId="3" fillId="0" borderId="18" xfId="1" applyNumberFormat="1" applyFont="1" applyFill="1" applyBorder="1"/>
    <xf numFmtId="4" fontId="1" fillId="0" borderId="25" xfId="1" applyNumberFormat="1" applyFont="1" applyFill="1" applyBorder="1"/>
    <xf numFmtId="4" fontId="1" fillId="0" borderId="28" xfId="1" applyNumberFormat="1" applyFont="1" applyFill="1" applyBorder="1"/>
    <xf numFmtId="4" fontId="1" fillId="0" borderId="29" xfId="1" applyNumberFormat="1" applyFont="1" applyFill="1" applyBorder="1"/>
    <xf numFmtId="4" fontId="0" fillId="0" borderId="17" xfId="1" applyNumberFormat="1" applyFont="1" applyFill="1" applyBorder="1"/>
    <xf numFmtId="4" fontId="0" fillId="0" borderId="18" xfId="1" applyNumberFormat="1" applyFont="1" applyFill="1" applyBorder="1"/>
    <xf numFmtId="4" fontId="0" fillId="0" borderId="22" xfId="1" applyNumberFormat="1" applyFont="1" applyFill="1" applyBorder="1"/>
    <xf numFmtId="3" fontId="5" fillId="0" borderId="23" xfId="0" applyFont="1" applyFill="1" applyBorder="1"/>
    <xf numFmtId="4" fontId="0" fillId="0" borderId="27" xfId="1" applyNumberFormat="1" applyFont="1" applyFill="1" applyBorder="1"/>
    <xf numFmtId="3" fontId="5" fillId="0" borderId="31" xfId="0" applyFont="1" applyFill="1" applyBorder="1"/>
    <xf numFmtId="4" fontId="2" fillId="0" borderId="41" xfId="0" applyNumberFormat="1" applyFont="1" applyFill="1" applyBorder="1"/>
    <xf numFmtId="3" fontId="5" fillId="0" borderId="8" xfId="0" applyFont="1" applyFill="1" applyBorder="1"/>
    <xf numFmtId="4" fontId="0" fillId="0" borderId="45" xfId="1" applyNumberFormat="1" applyFont="1" applyFill="1" applyBorder="1"/>
    <xf numFmtId="3" fontId="5" fillId="0" borderId="10" xfId="0" applyFont="1" applyFill="1" applyBorder="1"/>
    <xf numFmtId="4" fontId="2" fillId="0" borderId="24" xfId="0" applyNumberFormat="1" applyFont="1" applyFill="1" applyBorder="1"/>
    <xf numFmtId="4" fontId="0" fillId="0" borderId="26" xfId="0" applyNumberFormat="1" applyFont="1" applyFill="1" applyBorder="1"/>
    <xf numFmtId="4" fontId="1" fillId="0" borderId="33" xfId="1" applyNumberFormat="1" applyFont="1" applyFill="1" applyBorder="1"/>
    <xf numFmtId="4" fontId="0" fillId="0" borderId="2" xfId="1" applyNumberFormat="1" applyFont="1" applyFill="1" applyBorder="1"/>
    <xf numFmtId="4" fontId="0" fillId="0" borderId="17" xfId="0" applyNumberFormat="1" applyFont="1" applyFill="1" applyBorder="1"/>
    <xf numFmtId="4" fontId="0" fillId="0" borderId="21" xfId="0" applyNumberFormat="1" applyFont="1" applyFill="1" applyBorder="1"/>
    <xf numFmtId="4" fontId="3" fillId="0" borderId="20" xfId="1" applyNumberFormat="1" applyFont="1" applyFill="1" applyBorder="1"/>
    <xf numFmtId="3" fontId="13" fillId="0" borderId="8" xfId="0" applyFont="1" applyFill="1" applyBorder="1"/>
    <xf numFmtId="3" fontId="0" fillId="0" borderId="8" xfId="0" applyFill="1" applyBorder="1"/>
    <xf numFmtId="4" fontId="0" fillId="0" borderId="20" xfId="0" applyNumberFormat="1" applyFont="1" applyFill="1" applyBorder="1"/>
    <xf numFmtId="4" fontId="0" fillId="0" borderId="19" xfId="0" applyNumberFormat="1" applyFill="1" applyBorder="1"/>
    <xf numFmtId="4" fontId="0" fillId="0" borderId="24" xfId="0" applyNumberFormat="1" applyFill="1" applyBorder="1"/>
    <xf numFmtId="3" fontId="4" fillId="2" borderId="0" xfId="0" applyFont="1" applyFill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2F43-4B49-40B3-BCA0-DAADF4BAF80E}">
  <sheetPr>
    <pageSetUpPr fitToPage="1"/>
  </sheetPr>
  <dimension ref="A1:E91"/>
  <sheetViews>
    <sheetView tabSelected="1" topLeftCell="A51" zoomScaleNormal="100" workbookViewId="0">
      <selection activeCell="L80" sqref="L80"/>
    </sheetView>
  </sheetViews>
  <sheetFormatPr defaultRowHeight="12.75" x14ac:dyDescent="0.2"/>
  <cols>
    <col min="1" max="1" width="67.28515625" customWidth="1"/>
    <col min="2" max="3" width="12.7109375" customWidth="1"/>
    <col min="4" max="4" width="14.28515625" customWidth="1"/>
    <col min="5" max="5" width="15" customWidth="1"/>
  </cols>
  <sheetData>
    <row r="1" spans="1:4" x14ac:dyDescent="0.2">
      <c r="D1" s="1" t="s">
        <v>12</v>
      </c>
    </row>
    <row r="2" spans="1:4" x14ac:dyDescent="0.2">
      <c r="D2" s="1"/>
    </row>
    <row r="3" spans="1:4" ht="38.25" customHeight="1" x14ac:dyDescent="0.2">
      <c r="A3" s="131" t="s">
        <v>24</v>
      </c>
      <c r="B3" s="131"/>
      <c r="C3" s="131"/>
      <c r="D3" s="131"/>
    </row>
    <row r="4" spans="1:4" ht="20.25" customHeight="1" thickBot="1" x14ac:dyDescent="0.25">
      <c r="D4" s="3" t="s">
        <v>9</v>
      </c>
    </row>
    <row r="5" spans="1:4" ht="27" customHeight="1" thickBot="1" x14ac:dyDescent="0.25">
      <c r="A5" s="84" t="s">
        <v>6</v>
      </c>
      <c r="B5" s="85" t="s">
        <v>8</v>
      </c>
      <c r="C5" s="86" t="s">
        <v>7</v>
      </c>
      <c r="D5" s="87" t="s">
        <v>2</v>
      </c>
    </row>
    <row r="6" spans="1:4" s="93" customFormat="1" ht="15.75" x14ac:dyDescent="0.25">
      <c r="A6" s="20" t="s">
        <v>4</v>
      </c>
      <c r="B6" s="91"/>
      <c r="C6" s="15"/>
      <c r="D6" s="92">
        <f>B7+B8+B9+C7+C8+C9</f>
        <v>10000</v>
      </c>
    </row>
    <row r="7" spans="1:4" s="83" customFormat="1" ht="13.5" thickBot="1" x14ac:dyDescent="0.25">
      <c r="A7" s="56" t="s">
        <v>40</v>
      </c>
      <c r="B7" s="94"/>
      <c r="C7" s="95">
        <v>10000</v>
      </c>
      <c r="D7" s="88"/>
    </row>
    <row r="8" spans="1:4" hidden="1" x14ac:dyDescent="0.2">
      <c r="A8" s="96"/>
      <c r="B8" s="36"/>
      <c r="C8" s="5"/>
      <c r="D8" s="8"/>
    </row>
    <row r="9" spans="1:4" ht="13.5" hidden="1" thickBot="1" x14ac:dyDescent="0.25">
      <c r="A9" s="52"/>
      <c r="B9" s="97"/>
      <c r="C9" s="6"/>
      <c r="D9" s="9"/>
    </row>
    <row r="10" spans="1:4" ht="15" x14ac:dyDescent="0.25">
      <c r="A10" s="66" t="s">
        <v>5</v>
      </c>
      <c r="B10" s="98"/>
      <c r="C10" s="99"/>
      <c r="D10" s="22">
        <f>SUM(B11:B14) + SUM(C11:C14)</f>
        <v>300000</v>
      </c>
    </row>
    <row r="11" spans="1:4" ht="14.25" customHeight="1" thickBot="1" x14ac:dyDescent="0.25">
      <c r="A11" s="52" t="s">
        <v>41</v>
      </c>
      <c r="B11" s="97">
        <v>300000</v>
      </c>
      <c r="C11" s="100"/>
      <c r="D11" s="43"/>
    </row>
    <row r="12" spans="1:4" ht="12.75" hidden="1" customHeight="1" x14ac:dyDescent="0.2">
      <c r="A12" s="14"/>
      <c r="B12" s="101"/>
      <c r="C12" s="99"/>
      <c r="D12" s="30"/>
    </row>
    <row r="13" spans="1:4" ht="12.75" hidden="1" customHeight="1" x14ac:dyDescent="0.2">
      <c r="A13" s="14"/>
      <c r="B13" s="36"/>
      <c r="C13" s="5"/>
      <c r="D13" s="8"/>
    </row>
    <row r="14" spans="1:4" ht="13.5" hidden="1" thickBot="1" x14ac:dyDescent="0.25">
      <c r="A14" s="52"/>
      <c r="B14" s="19"/>
      <c r="C14" s="6"/>
      <c r="D14" s="10"/>
    </row>
    <row r="15" spans="1:4" ht="15.75" hidden="1" x14ac:dyDescent="0.25">
      <c r="A15" s="53" t="s">
        <v>10</v>
      </c>
      <c r="B15" s="77"/>
      <c r="C15" s="7"/>
      <c r="D15" s="22">
        <f>B17+B16+C16+C17</f>
        <v>0</v>
      </c>
    </row>
    <row r="16" spans="1:4" hidden="1" x14ac:dyDescent="0.2">
      <c r="A16" s="54"/>
      <c r="B16" s="102"/>
      <c r="C16" s="41"/>
      <c r="D16" s="42"/>
    </row>
    <row r="17" spans="1:5" ht="13.5" hidden="1" thickBot="1" x14ac:dyDescent="0.25">
      <c r="A17" s="55"/>
      <c r="B17" s="103"/>
      <c r="C17" s="31"/>
      <c r="D17" s="21"/>
    </row>
    <row r="18" spans="1:5" ht="15.75" hidden="1" x14ac:dyDescent="0.25">
      <c r="A18" s="53" t="s">
        <v>22</v>
      </c>
      <c r="B18" s="98"/>
      <c r="C18" s="99"/>
      <c r="D18" s="22">
        <f>B19+B20+C19+C20</f>
        <v>0</v>
      </c>
    </row>
    <row r="19" spans="1:5" ht="13.5" hidden="1" thickBot="1" x14ac:dyDescent="0.25">
      <c r="A19" s="56"/>
      <c r="B19" s="19"/>
      <c r="C19" s="6"/>
      <c r="D19" s="9"/>
    </row>
    <row r="20" spans="1:5" ht="13.5" hidden="1" thickBot="1" x14ac:dyDescent="0.25">
      <c r="A20" s="57"/>
      <c r="B20" s="104"/>
      <c r="C20" s="31"/>
      <c r="D20" s="12"/>
    </row>
    <row r="21" spans="1:5" ht="15" x14ac:dyDescent="0.25">
      <c r="A21" s="58" t="s">
        <v>3</v>
      </c>
      <c r="B21" s="77"/>
      <c r="C21" s="105"/>
      <c r="D21" s="23">
        <f>SUM(B22:B24)+SUM(C22:C24)</f>
        <v>15000</v>
      </c>
    </row>
    <row r="22" spans="1:5" ht="15" thickBot="1" x14ac:dyDescent="0.25">
      <c r="A22" s="59" t="s">
        <v>42</v>
      </c>
      <c r="B22" s="102"/>
      <c r="C22" s="106">
        <v>15000</v>
      </c>
      <c r="D22" s="51"/>
    </row>
    <row r="23" spans="1:5" ht="14.25" hidden="1" x14ac:dyDescent="0.2">
      <c r="A23" s="59"/>
      <c r="B23" s="102"/>
      <c r="C23" s="106"/>
      <c r="D23" s="50"/>
    </row>
    <row r="24" spans="1:5" ht="13.5" hidden="1" thickBot="1" x14ac:dyDescent="0.25">
      <c r="A24" s="60"/>
      <c r="B24" s="107"/>
      <c r="C24" s="108"/>
      <c r="D24" s="39"/>
    </row>
    <row r="25" spans="1:5" ht="15.75" hidden="1" x14ac:dyDescent="0.25">
      <c r="A25" s="61" t="s">
        <v>15</v>
      </c>
      <c r="B25" s="109"/>
      <c r="C25" s="110"/>
      <c r="D25" s="23">
        <f>SUM(B26+B27+B28+C26+C27+C28)</f>
        <v>0</v>
      </c>
    </row>
    <row r="26" spans="1:5" hidden="1" x14ac:dyDescent="0.2">
      <c r="A26" s="62"/>
      <c r="B26" s="34"/>
      <c r="C26" s="32"/>
      <c r="D26" s="13"/>
    </row>
    <row r="27" spans="1:5" hidden="1" x14ac:dyDescent="0.2">
      <c r="A27" s="63"/>
      <c r="B27" s="34"/>
      <c r="C27" s="32"/>
      <c r="D27" s="11"/>
    </row>
    <row r="28" spans="1:5" ht="13.5" hidden="1" thickBot="1" x14ac:dyDescent="0.25">
      <c r="A28" s="64"/>
      <c r="B28" s="104"/>
      <c r="C28" s="111"/>
      <c r="D28" s="12"/>
    </row>
    <row r="29" spans="1:5" ht="15" x14ac:dyDescent="0.25">
      <c r="A29" s="65" t="s">
        <v>16</v>
      </c>
      <c r="B29" s="77"/>
      <c r="C29" s="105"/>
      <c r="D29" s="23">
        <f>SUM(B31:B40)+SUM(C31:C40)</f>
        <v>5806.6900000000005</v>
      </c>
    </row>
    <row r="30" spans="1:5" ht="14.25" x14ac:dyDescent="0.2">
      <c r="A30" s="59" t="s">
        <v>20</v>
      </c>
      <c r="B30" s="16"/>
      <c r="C30" s="17"/>
      <c r="D30" s="24"/>
      <c r="E30" s="38"/>
    </row>
    <row r="31" spans="1:5" ht="14.25" x14ac:dyDescent="0.2">
      <c r="A31" s="59" t="s">
        <v>31</v>
      </c>
      <c r="B31" s="16">
        <v>610</v>
      </c>
      <c r="C31" s="17"/>
      <c r="D31" s="25"/>
      <c r="E31" s="38"/>
    </row>
    <row r="32" spans="1:5" ht="14.25" x14ac:dyDescent="0.2">
      <c r="A32" s="112" t="s">
        <v>32</v>
      </c>
      <c r="B32" s="36">
        <v>360.7</v>
      </c>
      <c r="C32" s="80"/>
      <c r="D32" s="25"/>
    </row>
    <row r="33" spans="1:4" ht="14.25" x14ac:dyDescent="0.2">
      <c r="A33" s="112" t="s">
        <v>35</v>
      </c>
      <c r="B33" s="18">
        <v>100</v>
      </c>
      <c r="C33" s="113"/>
      <c r="D33" s="25"/>
    </row>
    <row r="34" spans="1:4" ht="14.25" x14ac:dyDescent="0.2">
      <c r="A34" s="112" t="s">
        <v>56</v>
      </c>
      <c r="B34" s="18">
        <v>24</v>
      </c>
      <c r="C34" s="113"/>
      <c r="D34" s="25"/>
    </row>
    <row r="35" spans="1:4" ht="14.25" x14ac:dyDescent="0.2">
      <c r="A35" s="112" t="s">
        <v>33</v>
      </c>
      <c r="B35" s="18">
        <v>509.99</v>
      </c>
      <c r="C35" s="113"/>
      <c r="D35" s="25"/>
    </row>
    <row r="36" spans="1:4" ht="14.25" x14ac:dyDescent="0.2">
      <c r="A36" s="112" t="s">
        <v>34</v>
      </c>
      <c r="B36" s="18">
        <v>190</v>
      </c>
      <c r="C36" s="113"/>
      <c r="D36" s="25"/>
    </row>
    <row r="37" spans="1:4" ht="14.25" x14ac:dyDescent="0.2">
      <c r="A37" s="112" t="s">
        <v>36</v>
      </c>
      <c r="B37" s="18">
        <v>762</v>
      </c>
      <c r="C37" s="113"/>
      <c r="D37" s="25"/>
    </row>
    <row r="38" spans="1:4" ht="14.25" x14ac:dyDescent="0.2">
      <c r="A38" s="112" t="s">
        <v>37</v>
      </c>
      <c r="B38" s="18">
        <v>3000</v>
      </c>
      <c r="C38" s="113"/>
      <c r="D38" s="25"/>
    </row>
    <row r="39" spans="1:4" ht="15" thickBot="1" x14ac:dyDescent="0.25">
      <c r="A39" s="114" t="s">
        <v>38</v>
      </c>
      <c r="B39" s="19"/>
      <c r="C39" s="95">
        <v>250</v>
      </c>
      <c r="D39" s="28"/>
    </row>
    <row r="40" spans="1:4" ht="15" hidden="1" thickBot="1" x14ac:dyDescent="0.25">
      <c r="A40" s="79"/>
      <c r="B40" s="36"/>
      <c r="C40" s="80"/>
      <c r="D40" s="81"/>
    </row>
    <row r="41" spans="1:4" s="93" customFormat="1" ht="15" x14ac:dyDescent="0.25">
      <c r="A41" s="66" t="s">
        <v>17</v>
      </c>
      <c r="B41" s="115"/>
      <c r="C41" s="105"/>
      <c r="D41" s="92">
        <f>SUM(B42:B43,C42:C43)</f>
        <v>7000</v>
      </c>
    </row>
    <row r="42" spans="1:4" s="83" customFormat="1" ht="14.25" x14ac:dyDescent="0.2">
      <c r="A42" s="116" t="s">
        <v>21</v>
      </c>
      <c r="B42" s="117">
        <v>5800</v>
      </c>
      <c r="C42" s="17">
        <v>700</v>
      </c>
      <c r="D42" s="89"/>
    </row>
    <row r="43" spans="1:4" s="83" customFormat="1" ht="15" thickBot="1" x14ac:dyDescent="0.25">
      <c r="A43" s="118" t="s">
        <v>39</v>
      </c>
      <c r="B43" s="94">
        <v>500</v>
      </c>
      <c r="C43" s="95"/>
      <c r="D43" s="90"/>
    </row>
    <row r="44" spans="1:4" ht="15.75" hidden="1" x14ac:dyDescent="0.25">
      <c r="A44" s="82" t="s">
        <v>14</v>
      </c>
      <c r="B44" s="98"/>
      <c r="C44" s="99"/>
      <c r="D44" s="23">
        <f>SUM(B45:B47)+C45+C47</f>
        <v>0</v>
      </c>
    </row>
    <row r="45" spans="1:4" ht="14.25" hidden="1" x14ac:dyDescent="0.2">
      <c r="A45" s="63"/>
      <c r="B45" s="16"/>
      <c r="C45" s="4"/>
      <c r="D45" s="24"/>
    </row>
    <row r="46" spans="1:4" ht="14.25" hidden="1" x14ac:dyDescent="0.2">
      <c r="A46" s="67"/>
      <c r="B46" s="18"/>
      <c r="C46" s="35"/>
      <c r="D46" s="25"/>
    </row>
    <row r="47" spans="1:4" ht="15" hidden="1" thickBot="1" x14ac:dyDescent="0.25">
      <c r="A47" s="68"/>
      <c r="B47" s="19"/>
      <c r="C47" s="6"/>
      <c r="D47" s="26"/>
    </row>
    <row r="48" spans="1:4" ht="15" x14ac:dyDescent="0.25">
      <c r="A48" s="66" t="s">
        <v>1</v>
      </c>
      <c r="B48" s="77"/>
      <c r="C48" s="7"/>
      <c r="D48" s="27">
        <f>SUM(B49:B59) + SUM(C49:C59)</f>
        <v>296042.95</v>
      </c>
    </row>
    <row r="49" spans="1:4" ht="14.25" hidden="1" customHeight="1" x14ac:dyDescent="0.2">
      <c r="A49" s="63"/>
      <c r="B49" s="119"/>
      <c r="C49" s="41"/>
      <c r="D49" s="33"/>
    </row>
    <row r="50" spans="1:4" ht="14.25" x14ac:dyDescent="0.2">
      <c r="A50" s="54" t="s">
        <v>44</v>
      </c>
      <c r="B50" s="119"/>
      <c r="C50" s="41">
        <v>70000</v>
      </c>
      <c r="D50" s="33"/>
    </row>
    <row r="51" spans="1:4" ht="14.25" x14ac:dyDescent="0.2">
      <c r="A51" s="54" t="s">
        <v>45</v>
      </c>
      <c r="B51" s="119"/>
      <c r="C51" s="41">
        <v>19620.55</v>
      </c>
      <c r="D51" s="33"/>
    </row>
    <row r="52" spans="1:4" ht="14.25" x14ac:dyDescent="0.2">
      <c r="A52" s="54" t="s">
        <v>54</v>
      </c>
      <c r="B52" s="119"/>
      <c r="C52" s="41">
        <v>36422.400000000001</v>
      </c>
      <c r="D52" s="33"/>
    </row>
    <row r="53" spans="1:4" ht="14.25" x14ac:dyDescent="0.2">
      <c r="A53" s="54" t="s">
        <v>46</v>
      </c>
      <c r="B53" s="102"/>
      <c r="C53" s="41">
        <v>3000</v>
      </c>
      <c r="D53" s="33"/>
    </row>
    <row r="54" spans="1:4" ht="14.25" x14ac:dyDescent="0.2">
      <c r="A54" s="54" t="s">
        <v>47</v>
      </c>
      <c r="B54" s="120"/>
      <c r="C54" s="121">
        <v>20000</v>
      </c>
      <c r="D54" s="37"/>
    </row>
    <row r="55" spans="1:4" ht="14.25" x14ac:dyDescent="0.2">
      <c r="A55" s="54" t="s">
        <v>48</v>
      </c>
      <c r="B55" s="120"/>
      <c r="C55" s="121">
        <v>30000</v>
      </c>
      <c r="D55" s="37"/>
    </row>
    <row r="56" spans="1:4" ht="14.25" x14ac:dyDescent="0.2">
      <c r="A56" s="54" t="s">
        <v>49</v>
      </c>
      <c r="B56" s="120"/>
      <c r="C56" s="121">
        <v>2000</v>
      </c>
      <c r="D56" s="37"/>
    </row>
    <row r="57" spans="1:4" ht="14.25" x14ac:dyDescent="0.2">
      <c r="A57" s="54" t="s">
        <v>53</v>
      </c>
      <c r="B57" s="102"/>
      <c r="C57" s="106">
        <v>20000</v>
      </c>
      <c r="D57" s="33"/>
    </row>
    <row r="58" spans="1:4" ht="14.25" x14ac:dyDescent="0.2">
      <c r="A58" s="54" t="s">
        <v>50</v>
      </c>
      <c r="B58" s="102"/>
      <c r="C58" s="106">
        <v>20000</v>
      </c>
      <c r="D58" s="40"/>
    </row>
    <row r="59" spans="1:4" ht="15" thickBot="1" x14ac:dyDescent="0.25">
      <c r="A59" s="54" t="s">
        <v>52</v>
      </c>
      <c r="B59" s="97"/>
      <c r="C59" s="6">
        <v>75000</v>
      </c>
      <c r="D59" s="28"/>
    </row>
    <row r="60" spans="1:4" ht="15" x14ac:dyDescent="0.25">
      <c r="A60" s="66" t="s">
        <v>11</v>
      </c>
      <c r="B60" s="101"/>
      <c r="C60" s="122"/>
      <c r="D60" s="27">
        <f>SUM(B61:B67) + SUM(C61:C67)</f>
        <v>6200</v>
      </c>
    </row>
    <row r="61" spans="1:4" ht="15" thickBot="1" x14ac:dyDescent="0.25">
      <c r="A61" s="54" t="s">
        <v>51</v>
      </c>
      <c r="B61" s="102">
        <v>6200</v>
      </c>
      <c r="C61" s="4"/>
      <c r="D61" s="49"/>
    </row>
    <row r="62" spans="1:4" ht="14.25" hidden="1" x14ac:dyDescent="0.2">
      <c r="A62" s="46"/>
      <c r="B62" s="45"/>
      <c r="C62" s="5"/>
      <c r="D62" s="40"/>
    </row>
    <row r="63" spans="1:4" ht="14.25" hidden="1" x14ac:dyDescent="0.2">
      <c r="A63" s="46"/>
      <c r="B63" s="102"/>
      <c r="C63" s="4"/>
      <c r="D63" s="33"/>
    </row>
    <row r="64" spans="1:4" ht="14.25" hidden="1" x14ac:dyDescent="0.2">
      <c r="A64" s="46"/>
      <c r="B64" s="102"/>
      <c r="C64" s="4"/>
      <c r="D64" s="33"/>
    </row>
    <row r="65" spans="1:5" ht="14.25" hidden="1" x14ac:dyDescent="0.2">
      <c r="A65" s="46"/>
      <c r="B65" s="102"/>
      <c r="C65" s="4"/>
      <c r="D65" s="33"/>
    </row>
    <row r="66" spans="1:5" ht="15" hidden="1" thickBot="1" x14ac:dyDescent="0.25">
      <c r="A66" s="46"/>
      <c r="B66" s="102"/>
      <c r="C66" s="4"/>
      <c r="D66" s="49"/>
    </row>
    <row r="67" spans="1:5" ht="15" x14ac:dyDescent="0.25">
      <c r="A67" s="66" t="s">
        <v>19</v>
      </c>
      <c r="B67" s="123"/>
      <c r="C67" s="47"/>
      <c r="D67" s="30">
        <f>SUM(B68:B70)+SUM(C68:C70)</f>
        <v>2300</v>
      </c>
    </row>
    <row r="68" spans="1:5" ht="14.25" hidden="1" x14ac:dyDescent="0.2">
      <c r="A68" s="62"/>
      <c r="B68" s="102"/>
      <c r="C68" s="4"/>
      <c r="D68" s="48"/>
    </row>
    <row r="69" spans="1:5" ht="15" thickBot="1" x14ac:dyDescent="0.25">
      <c r="A69" s="60" t="s">
        <v>29</v>
      </c>
      <c r="B69" s="97">
        <v>2300</v>
      </c>
      <c r="C69" s="6"/>
      <c r="D69" s="26"/>
    </row>
    <row r="70" spans="1:5" ht="16.5" hidden="1" thickBot="1" x14ac:dyDescent="0.3">
      <c r="A70" s="69"/>
      <c r="B70" s="124"/>
      <c r="C70" s="31"/>
      <c r="D70" s="44"/>
      <c r="E70" s="75"/>
    </row>
    <row r="71" spans="1:5" ht="15" x14ac:dyDescent="0.25">
      <c r="A71" s="58" t="s">
        <v>0</v>
      </c>
      <c r="B71" s="98"/>
      <c r="C71" s="125"/>
      <c r="D71" s="30">
        <f>SUM(B73:B80)+SUM(C73:C80)</f>
        <v>44800</v>
      </c>
    </row>
    <row r="72" spans="1:5" ht="14.25" x14ac:dyDescent="0.2">
      <c r="A72" s="59" t="s">
        <v>13</v>
      </c>
      <c r="B72" s="101"/>
      <c r="C72" s="32"/>
      <c r="D72" s="29"/>
    </row>
    <row r="73" spans="1:5" ht="14.25" x14ac:dyDescent="0.2">
      <c r="A73" s="59" t="s">
        <v>25</v>
      </c>
      <c r="B73" s="101"/>
      <c r="C73" s="32">
        <v>15000</v>
      </c>
      <c r="D73" s="29"/>
    </row>
    <row r="74" spans="1:5" ht="14.25" customHeight="1" x14ac:dyDescent="0.2">
      <c r="A74" s="126" t="s">
        <v>57</v>
      </c>
      <c r="B74" s="101"/>
      <c r="C74" s="32">
        <v>15000</v>
      </c>
      <c r="D74" s="29"/>
    </row>
    <row r="75" spans="1:5" ht="14.25" hidden="1" x14ac:dyDescent="0.2">
      <c r="A75" s="76"/>
      <c r="B75" s="101"/>
      <c r="C75" s="32"/>
      <c r="D75" s="29"/>
    </row>
    <row r="76" spans="1:5" ht="14.25" hidden="1" x14ac:dyDescent="0.2">
      <c r="A76" s="59"/>
      <c r="B76" s="101"/>
      <c r="C76" s="32"/>
      <c r="D76" s="29"/>
    </row>
    <row r="77" spans="1:5" ht="14.25" hidden="1" x14ac:dyDescent="0.2">
      <c r="A77" s="59"/>
      <c r="B77" s="101"/>
      <c r="C77" s="32"/>
      <c r="D77" s="29"/>
    </row>
    <row r="78" spans="1:5" ht="14.25" x14ac:dyDescent="0.2">
      <c r="A78" s="59" t="s">
        <v>30</v>
      </c>
      <c r="B78" s="101">
        <v>3800</v>
      </c>
      <c r="C78" s="32"/>
      <c r="D78" s="29"/>
    </row>
    <row r="79" spans="1:5" ht="14.25" hidden="1" x14ac:dyDescent="0.2">
      <c r="A79" s="59"/>
      <c r="B79" s="101"/>
      <c r="C79" s="32"/>
      <c r="D79" s="29"/>
    </row>
    <row r="80" spans="1:5" ht="15" thickBot="1" x14ac:dyDescent="0.25">
      <c r="A80" s="69" t="s">
        <v>55</v>
      </c>
      <c r="B80" s="97">
        <v>7025</v>
      </c>
      <c r="C80" s="95">
        <v>3975</v>
      </c>
      <c r="D80" s="26"/>
    </row>
    <row r="81" spans="1:4" ht="15" x14ac:dyDescent="0.25">
      <c r="A81" s="70" t="s">
        <v>23</v>
      </c>
      <c r="B81" s="77"/>
      <c r="C81" s="78"/>
      <c r="D81" s="27">
        <f>SUM(B82:B86)+SUM(C82:C86)</f>
        <v>285000</v>
      </c>
    </row>
    <row r="82" spans="1:4" ht="14.25" x14ac:dyDescent="0.2">
      <c r="A82" s="127" t="s">
        <v>28</v>
      </c>
      <c r="B82" s="101">
        <v>60000</v>
      </c>
      <c r="C82" s="128">
        <v>200000</v>
      </c>
      <c r="D82" s="23"/>
    </row>
    <row r="83" spans="1:4" ht="15" thickBot="1" x14ac:dyDescent="0.25">
      <c r="A83" s="68" t="s">
        <v>43</v>
      </c>
      <c r="B83" s="101">
        <v>3732</v>
      </c>
      <c r="C83" s="128">
        <v>21268</v>
      </c>
      <c r="D83" s="23"/>
    </row>
    <row r="84" spans="1:4" ht="14.25" hidden="1" x14ac:dyDescent="0.2">
      <c r="A84" s="14"/>
      <c r="B84" s="129"/>
      <c r="C84" s="32"/>
      <c r="D84" s="29"/>
    </row>
    <row r="85" spans="1:4" ht="14.25" hidden="1" x14ac:dyDescent="0.2">
      <c r="A85" s="14"/>
      <c r="B85" s="34"/>
      <c r="C85" s="32"/>
      <c r="D85" s="29"/>
    </row>
    <row r="86" spans="1:4" ht="13.5" hidden="1" thickBot="1" x14ac:dyDescent="0.25">
      <c r="A86" s="52"/>
      <c r="B86" s="130"/>
      <c r="C86" s="17"/>
      <c r="D86" s="13"/>
    </row>
    <row r="87" spans="1:4" ht="15" x14ac:dyDescent="0.25">
      <c r="A87" s="70" t="s">
        <v>26</v>
      </c>
      <c r="B87" s="77"/>
      <c r="C87" s="78"/>
      <c r="D87" s="22">
        <f>B88+C88</f>
        <v>300000</v>
      </c>
    </row>
    <row r="88" spans="1:4" ht="13.5" thickBot="1" x14ac:dyDescent="0.25">
      <c r="A88" s="14" t="s">
        <v>27</v>
      </c>
      <c r="B88" s="129"/>
      <c r="C88" s="32">
        <v>300000</v>
      </c>
      <c r="D88" s="11"/>
    </row>
    <row r="89" spans="1:4" ht="21.75" customHeight="1" thickBot="1" x14ac:dyDescent="0.25">
      <c r="A89" s="71" t="s">
        <v>18</v>
      </c>
      <c r="B89" s="72">
        <f>SUM(B6:B88)</f>
        <v>394913.69</v>
      </c>
      <c r="C89" s="73">
        <f>SUM(C6:C88)</f>
        <v>877235.95</v>
      </c>
      <c r="D89" s="74">
        <f>SUM(D6:D88)</f>
        <v>1272149.6400000001</v>
      </c>
    </row>
    <row r="90" spans="1:4" x14ac:dyDescent="0.2">
      <c r="B90" s="2"/>
      <c r="C90" s="2"/>
    </row>
    <row r="91" spans="1:4" x14ac:dyDescent="0.2">
      <c r="B91" s="2"/>
      <c r="C91" s="2"/>
      <c r="D91" s="2"/>
    </row>
  </sheetData>
  <mergeCells count="1">
    <mergeCell ref="A3:D3"/>
  </mergeCells>
  <printOptions horizontalCentered="1"/>
  <pageMargins left="0.31496062992125984" right="0.31496062992125984" top="0.78740157480314965" bottom="0.39370078740157483" header="0.11811023622047245" footer="0.11811023622047245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2. ZR</vt:lpstr>
      <vt:lpstr>'2. ZR'!Názvy_tisku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Volfová Hana Ing.</cp:lastModifiedBy>
  <cp:lastPrinted>2024-05-15T13:00:16Z</cp:lastPrinted>
  <dcterms:created xsi:type="dcterms:W3CDTF">2010-05-26T11:33:11Z</dcterms:created>
  <dcterms:modified xsi:type="dcterms:W3CDTF">2024-06-17T13:48:45Z</dcterms:modified>
</cp:coreProperties>
</file>