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480" windowHeight="7995"/>
  </bookViews>
  <sheets>
    <sheet name="shrnutí" sheetId="12" r:id="rId1"/>
    <sheet name="dt 1" sheetId="6" r:id="rId2"/>
    <sheet name="dt 2" sheetId="7" r:id="rId3"/>
  </sheets>
  <externalReferences>
    <externalReference r:id="rId4"/>
  </externalReferences>
  <definedNames>
    <definedName name="Excel_BuiltIn__FilterDatabase_1" localSheetId="2">[1]Bačetín!#REF!</definedName>
    <definedName name="Excel_BuiltIn__FilterDatabase_1">[1]Bačetín!#REF!</definedName>
    <definedName name="TABULKA_1">#N/A</definedName>
    <definedName name="TABULKA_2">#N/A</definedName>
    <definedName name="VSTUPY_1">#N/A</definedName>
    <definedName name="VSTUPY_2">#N/A</definedName>
  </definedNames>
  <calcPr calcId="125725"/>
</workbook>
</file>

<file path=xl/calcChain.xml><?xml version="1.0" encoding="utf-8"?>
<calcChain xmlns="http://schemas.openxmlformats.org/spreadsheetml/2006/main">
  <c r="E30" i="12"/>
  <c r="D30"/>
  <c r="D14" i="6" l="1"/>
  <c r="D9" i="12"/>
  <c r="D21"/>
  <c r="E9"/>
  <c r="E21"/>
  <c r="C30"/>
  <c r="F30"/>
  <c r="G30"/>
  <c r="J14" i="6" l="1"/>
  <c r="H8"/>
  <c r="G8"/>
  <c r="F8"/>
  <c r="H8" i="7" l="1"/>
  <c r="G8"/>
  <c r="F21" i="12"/>
  <c r="G21"/>
  <c r="G23" s="1"/>
  <c r="C21"/>
  <c r="G9"/>
  <c r="G11" s="1"/>
  <c r="E8" i="7"/>
  <c r="D8"/>
  <c r="C9" i="12"/>
  <c r="F9"/>
  <c r="E14" i="6"/>
  <c r="F13"/>
  <c r="F4" i="7"/>
  <c r="F4" i="6"/>
  <c r="F7" i="7"/>
  <c r="F3"/>
  <c r="F6"/>
  <c r="F9" i="6"/>
</calcChain>
</file>

<file path=xl/sharedStrings.xml><?xml version="1.0" encoding="utf-8"?>
<sst xmlns="http://schemas.openxmlformats.org/spreadsheetml/2006/main" count="143" uniqueCount="104">
  <si>
    <t>ev. č. žádosti</t>
  </si>
  <si>
    <t>žadatel</t>
  </si>
  <si>
    <t>název akce</t>
  </si>
  <si>
    <t>celkové náklady Kč</t>
  </si>
  <si>
    <t>požadovaná dotace Kč</t>
  </si>
  <si>
    <t>% dotace z celk. nákladů</t>
  </si>
  <si>
    <t>investice Kč</t>
  </si>
  <si>
    <t>neinvestice Kč</t>
  </si>
  <si>
    <t>bodové hodnocení</t>
  </si>
  <si>
    <t>datum přijetí žádosti</t>
  </si>
  <si>
    <t>čas přijetí žádosti</t>
  </si>
  <si>
    <t>POV/2012/101/HK/INV</t>
  </si>
  <si>
    <t>Boharyně</t>
  </si>
  <si>
    <t>Boharyně-přístavba hřiště k ZŠ a MŠ I. etapa</t>
  </si>
  <si>
    <t>POV/2012/109/HK/INV</t>
  </si>
  <si>
    <t>Máslojedy</t>
  </si>
  <si>
    <t>Varovný a informační systém obyvatelstva pro obec Máslojedy</t>
  </si>
  <si>
    <t>POV/2012/202/HK/INV</t>
  </si>
  <si>
    <t>Habřina</t>
  </si>
  <si>
    <t>Rekonstrukce veřejného osvětlení v obci Habřina</t>
  </si>
  <si>
    <t>POV/2012/210/HK/ INV</t>
  </si>
  <si>
    <t>Librantice</t>
  </si>
  <si>
    <t>Víceúčelová sportovní hala - komunikace a terénní úpravy</t>
  </si>
  <si>
    <t>POV/2012/215/HK/ INV</t>
  </si>
  <si>
    <t>Stračov</t>
  </si>
  <si>
    <t>Infrastruktura stavebních parcel - Stračov</t>
  </si>
  <si>
    <t>POV/2012/107/MZ/INV,NEINV</t>
  </si>
  <si>
    <t>Samšina</t>
  </si>
  <si>
    <t>Dokončení stavebních úprav stávajícího objektu víceúčelového zařízení čp. 59 na Samšině</t>
  </si>
  <si>
    <t>POV/2012/202/MZ/INV</t>
  </si>
  <si>
    <t>Březina</t>
  </si>
  <si>
    <t>Obnova technické infrastruktury</t>
  </si>
  <si>
    <t>POV/2012/101/KO/NEINV</t>
  </si>
  <si>
    <t>Albrechtice nad Orlicí</t>
  </si>
  <si>
    <t>Zateplení objektů ve vlastnictví obce - Částečná výměna oken v čp. 275 a čp. 71</t>
  </si>
  <si>
    <t>POV/2012/107/NA/INV</t>
  </si>
  <si>
    <t>Suchý Důl</t>
  </si>
  <si>
    <t>Obnova zelené kapličky v Ticháčkově lese</t>
  </si>
  <si>
    <t>POV/2012/109/NA/INV</t>
  </si>
  <si>
    <t>Žernov</t>
  </si>
  <si>
    <t>Výměna oken a vstupních dveří budovy Obecního úřadu</t>
  </si>
  <si>
    <t>POV/2012/104/NB/INV</t>
  </si>
  <si>
    <t>Ohnišťany</t>
  </si>
  <si>
    <t>POV2012/101/RK/NEINV</t>
  </si>
  <si>
    <t>Černíkovice</t>
  </si>
  <si>
    <t>POV/2012/203/TR/INV</t>
  </si>
  <si>
    <t>Rekonstrukce povrchu místní komunikace na p.p.č.1053/4</t>
  </si>
  <si>
    <t>POV2012/107/DO/NEINV</t>
  </si>
  <si>
    <t>Rohenice</t>
  </si>
  <si>
    <t>Oprava fasády Obecního úřadu, výměna vrat a oken garáže která je součástí OÚ</t>
  </si>
  <si>
    <t>POV2012/108/DO/INV</t>
  </si>
  <si>
    <t>Trnov</t>
  </si>
  <si>
    <t>Stavební úpravy hasičské zbrojnice Záhornice č.p. 11</t>
  </si>
  <si>
    <t>doporučená dotace Kč</t>
  </si>
  <si>
    <t>celkem</t>
  </si>
  <si>
    <t>počet žádostí</t>
  </si>
  <si>
    <t>dotační titul</t>
  </si>
  <si>
    <t>celková hodnota projektů Kč</t>
  </si>
  <si>
    <t>dt1</t>
  </si>
  <si>
    <t>dt2</t>
  </si>
  <si>
    <t>dt3</t>
  </si>
  <si>
    <t>dt4</t>
  </si>
  <si>
    <t>dt5</t>
  </si>
  <si>
    <t>počet dop. dotací</t>
  </si>
  <si>
    <t>Celkový návrh dotací pro alokaci 50 mil. Kč</t>
  </si>
  <si>
    <t>Libňatov</t>
  </si>
  <si>
    <t>Vesnice roku</t>
  </si>
  <si>
    <t>administrace max. 1 mil. Kč</t>
  </si>
  <si>
    <t>Dotační titul 1</t>
  </si>
  <si>
    <t>Dotační titul 2</t>
  </si>
  <si>
    <t>Pozn:  Další žádosti v dt2 jsou zařazeny do zásobníku a budou vykrývány postupně podle výše disponibilních prostředků</t>
  </si>
  <si>
    <t xml:space="preserve">Příloha </t>
  </si>
  <si>
    <t>schválená dotace Kč</t>
  </si>
  <si>
    <t>dotace v 2. kole</t>
  </si>
  <si>
    <t>navržená dotace Kč  II. kolo</t>
  </si>
  <si>
    <t>Výměna oken v budově MŠ a ZŠ Černíkovice</t>
  </si>
  <si>
    <t>navržená dotace II. kolo</t>
  </si>
  <si>
    <t>pokračování projektu, práce běží od 5.4. t.r.</t>
  </si>
  <si>
    <t>VŘ, zahájeny práce</t>
  </si>
  <si>
    <t>VŘ, připravenost, realizace</t>
  </si>
  <si>
    <t>práce zahájeny</t>
  </si>
  <si>
    <t>připraven projekt k realizaci - 07-08/2012, vliv provozu</t>
  </si>
  <si>
    <t>VŘ, připravenost</t>
  </si>
  <si>
    <t>pokračování porojektu, práce běží</t>
  </si>
  <si>
    <t>VŘ, projekt zahájen - realizace, fotodokumentace</t>
  </si>
  <si>
    <t>VŘ, zahájeny práce, interiér 07-08/2012 vliv provozu MŠ</t>
  </si>
  <si>
    <t>Ústřední vytápení MŠ Ohnišťany</t>
  </si>
  <si>
    <t xml:space="preserve">VŘ, zahájení prací 06/2012           </t>
  </si>
  <si>
    <r>
      <t>malá obec 73 obyv. -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dotace</t>
    </r>
    <r>
      <rPr>
        <b/>
        <sz val="10"/>
        <color rgb="FFFF0000"/>
        <rFont val="Arial CE"/>
        <charset val="238"/>
      </rPr>
      <t xml:space="preserve"> -</t>
    </r>
    <r>
      <rPr>
        <sz val="10"/>
        <rFont val="Arial CE"/>
        <charset val="238"/>
      </rPr>
      <t xml:space="preserve"> real. nástup dodavatele 07/2012</t>
    </r>
  </si>
  <si>
    <t xml:space="preserve">havarijní stav, volná kapacita dodavatele 08/2012 - nástup </t>
  </si>
  <si>
    <t xml:space="preserve"> VŘ, připravenost, realizace</t>
  </si>
  <si>
    <t>pokračování projektu, havarijní stav</t>
  </si>
  <si>
    <t>pokračování projektu, havarijní stav, - 07-08/2012, vliv porovozu</t>
  </si>
  <si>
    <t>Připravenost projektu  k 27. 4. 2012</t>
  </si>
  <si>
    <t>Připravenost projektu  k 27.4.2012</t>
  </si>
  <si>
    <t>Návrh dotací pro II. kolo (alokace 5,0 mil. Kč ) - schválení zastupitelstvem kraje 14. 6. 2012</t>
  </si>
  <si>
    <t>POV/2012/102/HK/NEINV/INV</t>
  </si>
  <si>
    <t>Dobřenice</t>
  </si>
  <si>
    <t>Oprava a rekonstrukce Obecního úřadu v Dobřenicích</t>
  </si>
  <si>
    <t>VŘ, přirpavenost, zahájení prací 7.5. t.r., havarijní stav</t>
  </si>
  <si>
    <t>Návrh POV 2012   II. kolo</t>
  </si>
  <si>
    <t>Schválené dotace pro I. kolo (alokace 35 mil. Kč) - schváleni zastupitelstvem kraje 22. 3. 2012</t>
  </si>
  <si>
    <t>Poznámka</t>
  </si>
  <si>
    <t>navržená dotace Kč</t>
  </si>
</sst>
</file>

<file path=xl/styles.xml><?xml version="1.0" encoding="utf-8"?>
<styleSheet xmlns="http://schemas.openxmlformats.org/spreadsheetml/2006/main">
  <numFmts count="2">
    <numFmt numFmtId="164" formatCode="m\o\n\th\ d\,\ \y\y\y\y"/>
    <numFmt numFmtId="165" formatCode="h:mm;@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164" fontId="5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0" borderId="0" applyNumberFormat="0" applyFill="0" applyBorder="0" applyAlignment="0" applyProtection="0"/>
    <xf numFmtId="0" fontId="9" fillId="0" borderId="0"/>
    <xf numFmtId="0" fontId="8" fillId="0" borderId="0" applyNumberFormat="0" applyFill="0" applyBorder="0" applyAlignment="0" applyProtection="0"/>
  </cellStyleXfs>
  <cellXfs count="118">
    <xf numFmtId="0" fontId="0" fillId="0" borderId="0" xfId="0"/>
    <xf numFmtId="0" fontId="9" fillId="0" borderId="0" xfId="25" applyAlignment="1">
      <alignment vertical="center"/>
    </xf>
    <xf numFmtId="0" fontId="9" fillId="0" borderId="0" xfId="25"/>
    <xf numFmtId="0" fontId="10" fillId="0" borderId="0" xfId="25" applyFont="1" applyAlignment="1">
      <alignment horizontal="center" vertical="center" wrapText="1"/>
    </xf>
    <xf numFmtId="0" fontId="10" fillId="0" borderId="0" xfId="25" applyFont="1" applyAlignment="1">
      <alignment horizontal="center" wrapText="1"/>
    </xf>
    <xf numFmtId="0" fontId="9" fillId="0" borderId="0" xfId="25" applyBorder="1" applyAlignment="1">
      <alignment vertical="center" wrapText="1"/>
    </xf>
    <xf numFmtId="4" fontId="9" fillId="0" borderId="0" xfId="25" applyNumberFormat="1" applyBorder="1" applyAlignment="1">
      <alignment vertical="center"/>
    </xf>
    <xf numFmtId="0" fontId="9" fillId="0" borderId="0" xfId="25" applyBorder="1" applyAlignment="1">
      <alignment horizontal="center" vertical="center"/>
    </xf>
    <xf numFmtId="0" fontId="9" fillId="0" borderId="0" xfId="25" applyBorder="1" applyAlignment="1">
      <alignment vertical="center"/>
    </xf>
    <xf numFmtId="14" fontId="9" fillId="0" borderId="0" xfId="25" applyNumberFormat="1" applyBorder="1" applyAlignment="1">
      <alignment vertical="center"/>
    </xf>
    <xf numFmtId="165" fontId="9" fillId="0" borderId="0" xfId="25" applyNumberFormat="1" applyBorder="1" applyAlignment="1">
      <alignment vertical="center"/>
    </xf>
    <xf numFmtId="2" fontId="9" fillId="0" borderId="0" xfId="25" applyNumberFormat="1" applyBorder="1" applyAlignment="1">
      <alignment horizontal="center" vertical="center"/>
    </xf>
    <xf numFmtId="4" fontId="11" fillId="0" borderId="0" xfId="25" applyNumberFormat="1" applyFont="1" applyBorder="1" applyAlignment="1">
      <alignment vertical="center"/>
    </xf>
    <xf numFmtId="165" fontId="9" fillId="0" borderId="0" xfId="25" applyNumberFormat="1" applyBorder="1" applyAlignment="1">
      <alignment horizontal="right" vertical="center"/>
    </xf>
    <xf numFmtId="0" fontId="11" fillId="0" borderId="0" xfId="25" applyFont="1" applyBorder="1" applyAlignment="1">
      <alignment vertical="center"/>
    </xf>
    <xf numFmtId="0" fontId="11" fillId="0" borderId="0" xfId="25" applyFont="1" applyAlignment="1">
      <alignment vertical="center"/>
    </xf>
    <xf numFmtId="0" fontId="11" fillId="0" borderId="0" xfId="25" applyFont="1"/>
    <xf numFmtId="0" fontId="0" fillId="0" borderId="0" xfId="0" applyAlignment="1">
      <alignment horizontal="center" vertical="center"/>
    </xf>
    <xf numFmtId="0" fontId="12" fillId="0" borderId="0" xfId="0" applyFont="1" applyAlignment="1">
      <alignment wrapText="1"/>
    </xf>
    <xf numFmtId="4" fontId="0" fillId="0" borderId="0" xfId="0" applyNumberFormat="1" applyAlignment="1">
      <alignment horizontal="center" vertical="center"/>
    </xf>
    <xf numFmtId="0" fontId="12" fillId="0" borderId="0" xfId="0" applyFont="1"/>
    <xf numFmtId="3" fontId="0" fillId="0" borderId="0" xfId="0" applyNumberFormat="1" applyAlignment="1">
      <alignment horizontal="center" vertical="center"/>
    </xf>
    <xf numFmtId="0" fontId="14" fillId="0" borderId="0" xfId="25" applyFont="1" applyBorder="1" applyAlignment="1">
      <alignment vertical="center"/>
    </xf>
    <xf numFmtId="0" fontId="10" fillId="0" borderId="2" xfId="25" applyFont="1" applyBorder="1" applyAlignment="1">
      <alignment horizontal="center" vertical="center" wrapText="1"/>
    </xf>
    <xf numFmtId="4" fontId="10" fillId="0" borderId="2" xfId="25" applyNumberFormat="1" applyFont="1" applyBorder="1" applyAlignment="1">
      <alignment horizontal="center" vertical="center" wrapText="1"/>
    </xf>
    <xf numFmtId="14" fontId="10" fillId="0" borderId="2" xfId="25" applyNumberFormat="1" applyFont="1" applyBorder="1" applyAlignment="1">
      <alignment horizontal="center" vertical="center" wrapText="1"/>
    </xf>
    <xf numFmtId="165" fontId="10" fillId="0" borderId="2" xfId="25" applyNumberFormat="1" applyFont="1" applyBorder="1" applyAlignment="1">
      <alignment horizontal="center" vertical="center" wrapText="1"/>
    </xf>
    <xf numFmtId="3" fontId="9" fillId="0" borderId="2" xfId="25" applyNumberFormat="1" applyBorder="1" applyAlignment="1">
      <alignment vertical="center"/>
    </xf>
    <xf numFmtId="2" fontId="9" fillId="0" borderId="2" xfId="25" applyNumberFormat="1" applyBorder="1" applyAlignment="1">
      <alignment horizontal="center" vertical="center"/>
    </xf>
    <xf numFmtId="0" fontId="9" fillId="0" borderId="2" xfId="25" applyBorder="1" applyAlignment="1">
      <alignment horizontal="center" vertical="center"/>
    </xf>
    <xf numFmtId="3" fontId="14" fillId="0" borderId="2" xfId="25" applyNumberFormat="1" applyFont="1" applyBorder="1" applyAlignment="1">
      <alignment vertical="center"/>
    </xf>
    <xf numFmtId="14" fontId="9" fillId="0" borderId="2" xfId="25" applyNumberFormat="1" applyBorder="1" applyAlignment="1">
      <alignment vertical="center"/>
    </xf>
    <xf numFmtId="165" fontId="9" fillId="0" borderId="2" xfId="25" applyNumberFormat="1" applyBorder="1" applyAlignment="1">
      <alignment vertical="center"/>
    </xf>
    <xf numFmtId="0" fontId="9" fillId="0" borderId="2" xfId="25" applyBorder="1" applyAlignment="1">
      <alignment vertical="center"/>
    </xf>
    <xf numFmtId="0" fontId="9" fillId="0" borderId="2" xfId="25" applyBorder="1" applyAlignment="1">
      <alignment vertical="center" wrapText="1"/>
    </xf>
    <xf numFmtId="4" fontId="9" fillId="0" borderId="2" xfId="25" applyNumberFormat="1" applyBorder="1" applyAlignment="1">
      <alignment vertical="center"/>
    </xf>
    <xf numFmtId="3" fontId="11" fillId="0" borderId="2" xfId="25" applyNumberFormat="1" applyFont="1" applyBorder="1" applyAlignment="1">
      <alignment vertical="center"/>
    </xf>
    <xf numFmtId="0" fontId="11" fillId="0" borderId="2" xfId="25" applyFont="1" applyBorder="1" applyAlignment="1">
      <alignment vertical="center"/>
    </xf>
    <xf numFmtId="0" fontId="11" fillId="0" borderId="2" xfId="25" applyFont="1" applyBorder="1" applyAlignment="1">
      <alignment vertical="center" wrapText="1"/>
    </xf>
    <xf numFmtId="4" fontId="11" fillId="0" borderId="2" xfId="25" applyNumberFormat="1" applyFont="1" applyBorder="1" applyAlignment="1">
      <alignment vertical="center"/>
    </xf>
    <xf numFmtId="14" fontId="11" fillId="0" borderId="2" xfId="25" applyNumberFormat="1" applyFont="1" applyBorder="1" applyAlignment="1">
      <alignment vertical="center"/>
    </xf>
    <xf numFmtId="165" fontId="11" fillId="0" borderId="2" xfId="25" applyNumberFormat="1" applyFont="1" applyBorder="1" applyAlignment="1">
      <alignment vertical="center"/>
    </xf>
    <xf numFmtId="0" fontId="14" fillId="0" borderId="2" xfId="25" applyFont="1" applyBorder="1" applyAlignment="1">
      <alignment vertical="center"/>
    </xf>
    <xf numFmtId="0" fontId="14" fillId="0" borderId="3" xfId="25" applyFont="1" applyFill="1" applyBorder="1" applyAlignment="1">
      <alignment vertical="center"/>
    </xf>
    <xf numFmtId="0" fontId="9" fillId="0" borderId="3" xfId="25" applyBorder="1" applyAlignment="1">
      <alignment vertical="center"/>
    </xf>
    <xf numFmtId="0" fontId="9" fillId="0" borderId="3" xfId="25" applyBorder="1" applyAlignment="1">
      <alignment vertical="center" wrapText="1"/>
    </xf>
    <xf numFmtId="4" fontId="9" fillId="0" borderId="3" xfId="25" applyNumberFormat="1" applyBorder="1" applyAlignment="1">
      <alignment vertical="center"/>
    </xf>
    <xf numFmtId="2" fontId="9" fillId="0" borderId="3" xfId="25" applyNumberFormat="1" applyBorder="1" applyAlignment="1">
      <alignment horizontal="center" vertical="center"/>
    </xf>
    <xf numFmtId="0" fontId="9" fillId="0" borderId="3" xfId="25" applyBorder="1" applyAlignment="1">
      <alignment horizontal="center" vertical="center"/>
    </xf>
    <xf numFmtId="4" fontId="11" fillId="0" borderId="3" xfId="25" applyNumberFormat="1" applyFont="1" applyBorder="1" applyAlignment="1">
      <alignment vertical="center"/>
    </xf>
    <xf numFmtId="14" fontId="9" fillId="0" borderId="3" xfId="25" applyNumberFormat="1" applyBorder="1" applyAlignment="1">
      <alignment vertical="center"/>
    </xf>
    <xf numFmtId="165" fontId="9" fillId="0" borderId="3" xfId="25" applyNumberFormat="1" applyBorder="1" applyAlignment="1">
      <alignment vertical="center"/>
    </xf>
    <xf numFmtId="0" fontId="10" fillId="0" borderId="4" xfId="25" applyFont="1" applyFill="1" applyBorder="1" applyAlignment="1">
      <alignment horizontal="center" vertical="center" wrapText="1"/>
    </xf>
    <xf numFmtId="4" fontId="10" fillId="0" borderId="4" xfId="25" applyNumberFormat="1" applyFont="1" applyFill="1" applyBorder="1" applyAlignment="1">
      <alignment horizontal="center" vertical="center" wrapText="1"/>
    </xf>
    <xf numFmtId="2" fontId="10" fillId="0" borderId="4" xfId="25" applyNumberFormat="1" applyFont="1" applyFill="1" applyBorder="1" applyAlignment="1">
      <alignment horizontal="center" vertical="center" wrapText="1"/>
    </xf>
    <xf numFmtId="4" fontId="19" fillId="0" borderId="4" xfId="25" applyNumberFormat="1" applyFont="1" applyFill="1" applyBorder="1" applyAlignment="1">
      <alignment horizontal="center" vertical="center" wrapText="1"/>
    </xf>
    <xf numFmtId="14" fontId="10" fillId="0" borderId="4" xfId="25" applyNumberFormat="1" applyFont="1" applyFill="1" applyBorder="1" applyAlignment="1">
      <alignment horizontal="center" vertical="center" wrapText="1"/>
    </xf>
    <xf numFmtId="165" fontId="10" fillId="0" borderId="5" xfId="25" applyNumberFormat="1" applyFont="1" applyFill="1" applyBorder="1" applyAlignment="1">
      <alignment horizontal="center" vertical="center" wrapText="1"/>
    </xf>
    <xf numFmtId="0" fontId="10" fillId="0" borderId="6" xfId="25" applyFont="1" applyBorder="1" applyAlignment="1">
      <alignment horizontal="center" vertical="center" wrapText="1"/>
    </xf>
    <xf numFmtId="0" fontId="10" fillId="0" borderId="0" xfId="25" applyFont="1" applyBorder="1" applyAlignment="1">
      <alignment horizontal="center" wrapText="1"/>
    </xf>
    <xf numFmtId="0" fontId="9" fillId="0" borderId="0" xfId="25" applyBorder="1"/>
    <xf numFmtId="0" fontId="11" fillId="0" borderId="0" xfId="25" applyFont="1" applyBorder="1"/>
    <xf numFmtId="0" fontId="19" fillId="0" borderId="2" xfId="25" applyFont="1" applyBorder="1" applyAlignment="1">
      <alignment horizontal="center" vertical="center" wrapText="1"/>
    </xf>
    <xf numFmtId="165" fontId="9" fillId="0" borderId="2" xfId="25" applyNumberFormat="1" applyBorder="1" applyAlignment="1">
      <alignment horizontal="right" vertical="center"/>
    </xf>
    <xf numFmtId="4" fontId="11" fillId="0" borderId="2" xfId="25" applyNumberFormat="1" applyFont="1" applyBorder="1" applyAlignment="1">
      <alignment horizontal="center" vertical="center"/>
    </xf>
    <xf numFmtId="165" fontId="11" fillId="0" borderId="2" xfId="25" applyNumberFormat="1" applyFont="1" applyBorder="1" applyAlignment="1">
      <alignment horizontal="right" vertical="center"/>
    </xf>
    <xf numFmtId="2" fontId="10" fillId="0" borderId="2" xfId="25" applyNumberFormat="1" applyFont="1" applyBorder="1" applyAlignment="1">
      <alignment horizontal="center" vertical="center" wrapText="1"/>
    </xf>
    <xf numFmtId="2" fontId="11" fillId="0" borderId="2" xfId="25" applyNumberFormat="1" applyFont="1" applyBorder="1" applyAlignment="1">
      <alignment horizontal="center" vertical="center"/>
    </xf>
    <xf numFmtId="0" fontId="12" fillId="0" borderId="2" xfId="0" applyFont="1" applyBorder="1"/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20" fillId="0" borderId="0" xfId="0" applyFont="1"/>
    <xf numFmtId="4" fontId="0" fillId="0" borderId="0" xfId="0" applyNumberFormat="1" applyBorder="1" applyAlignment="1">
      <alignment horizontal="center" vertical="center"/>
    </xf>
    <xf numFmtId="0" fontId="12" fillId="0" borderId="0" xfId="0" applyFont="1" applyBorder="1"/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3" fontId="0" fillId="0" borderId="0" xfId="0" applyNumberFormat="1" applyBorder="1"/>
    <xf numFmtId="0" fontId="9" fillId="16" borderId="2" xfId="25" applyFill="1" applyBorder="1" applyAlignment="1">
      <alignment vertical="center" wrapText="1"/>
    </xf>
    <xf numFmtId="3" fontId="9" fillId="16" borderId="2" xfId="25" applyNumberFormat="1" applyFill="1" applyBorder="1" applyAlignment="1">
      <alignment vertical="center"/>
    </xf>
    <xf numFmtId="2" fontId="9" fillId="16" borderId="2" xfId="25" applyNumberFormat="1" applyFill="1" applyBorder="1" applyAlignment="1">
      <alignment horizontal="center" vertical="center"/>
    </xf>
    <xf numFmtId="0" fontId="9" fillId="16" borderId="2" xfId="25" applyFill="1" applyBorder="1" applyAlignment="1">
      <alignment horizontal="center" vertical="center"/>
    </xf>
    <xf numFmtId="14" fontId="9" fillId="16" borderId="2" xfId="25" applyNumberFormat="1" applyFill="1" applyBorder="1" applyAlignment="1">
      <alignment vertical="center"/>
    </xf>
    <xf numFmtId="165" fontId="9" fillId="16" borderId="2" xfId="25" applyNumberFormat="1" applyFill="1" applyBorder="1" applyAlignment="1">
      <alignment horizontal="right" vertical="center"/>
    </xf>
    <xf numFmtId="0" fontId="9" fillId="16" borderId="2" xfId="25" applyFont="1" applyFill="1" applyBorder="1" applyAlignment="1">
      <alignment vertical="center" wrapText="1"/>
    </xf>
    <xf numFmtId="0" fontId="1" fillId="16" borderId="2" xfId="25" applyFont="1" applyFill="1" applyBorder="1" applyAlignment="1">
      <alignment vertical="center" wrapText="1"/>
    </xf>
    <xf numFmtId="165" fontId="9" fillId="16" borderId="2" xfId="25" applyNumberFormat="1" applyFill="1" applyBorder="1" applyAlignment="1">
      <alignment vertical="center"/>
    </xf>
    <xf numFmtId="0" fontId="13" fillId="16" borderId="2" xfId="0" applyFont="1" applyFill="1" applyBorder="1" applyAlignment="1">
      <alignment horizontal="justify" vertical="center"/>
    </xf>
    <xf numFmtId="3" fontId="14" fillId="16" borderId="2" xfId="25" applyNumberFormat="1" applyFont="1" applyFill="1" applyBorder="1" applyAlignment="1">
      <alignment horizontal="right" vertical="center" wrapText="1"/>
    </xf>
    <xf numFmtId="3" fontId="14" fillId="16" borderId="2" xfId="25" applyNumberFormat="1" applyFont="1" applyFill="1" applyBorder="1" applyAlignment="1">
      <alignment vertical="center"/>
    </xf>
    <xf numFmtId="0" fontId="14" fillId="16" borderId="2" xfId="25" applyFont="1" applyFill="1" applyBorder="1" applyAlignment="1">
      <alignment vertical="center" wrapText="1"/>
    </xf>
    <xf numFmtId="0" fontId="16" fillId="0" borderId="2" xfId="0" applyFont="1" applyBorder="1"/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0" borderId="2" xfId="0" applyFont="1" applyBorder="1" applyAlignment="1"/>
    <xf numFmtId="0" fontId="0" fillId="0" borderId="0" xfId="0" applyAlignment="1"/>
  </cellXfs>
  <cellStyles count="27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Date" xfId="20"/>
    <cellStyle name="Fixed" xfId="21"/>
    <cellStyle name="Heading1" xfId="22"/>
    <cellStyle name="Heading2" xfId="23"/>
    <cellStyle name="Název" xfId="24"/>
    <cellStyle name="Normal 2" xfId="25"/>
    <cellStyle name="normální" xfId="0" builtinId="0"/>
    <cellStyle name="Text upozornění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V_2010\data\DO\DT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četín"/>
      <sheetName val="hodnocení Bačetín"/>
      <sheetName val="Mokré"/>
      <sheetName val="hodnocení Mokré"/>
      <sheetName val="Podbřezí"/>
      <sheetName val="hodnocení Podbřezí"/>
      <sheetName val="Rohenice"/>
      <sheetName val="hodnocení Rohenice"/>
      <sheetName val="souhrn za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7"/>
  <sheetViews>
    <sheetView tabSelected="1" topLeftCell="A7" zoomScaleNormal="100" workbookViewId="0">
      <selection activeCell="F38" sqref="F38"/>
    </sheetView>
  </sheetViews>
  <sheetFormatPr defaultRowHeight="15"/>
  <cols>
    <col min="1" max="1" width="7.140625" customWidth="1"/>
    <col min="2" max="2" width="11.28515625" customWidth="1"/>
    <col min="3" max="3" width="13.7109375" style="17" customWidth="1"/>
    <col min="4" max="5" width="18" style="19" customWidth="1"/>
    <col min="6" max="6" width="17.140625" style="21" customWidth="1"/>
    <col min="7" max="7" width="21.85546875" style="19" customWidth="1"/>
    <col min="8" max="8" width="36.85546875" style="17" customWidth="1"/>
    <col min="9" max="9" width="49.42578125" customWidth="1"/>
  </cols>
  <sheetData>
    <row r="1" spans="2:14" ht="18.75">
      <c r="B1" s="88" t="s">
        <v>100</v>
      </c>
      <c r="H1" s="115" t="s">
        <v>71</v>
      </c>
    </row>
    <row r="2" spans="2:14" ht="22.5" customHeight="1">
      <c r="B2" s="90" t="s">
        <v>64</v>
      </c>
      <c r="C2" s="91"/>
      <c r="D2" s="89"/>
      <c r="E2" s="89"/>
      <c r="F2" s="92"/>
      <c r="G2" s="89"/>
      <c r="H2" s="91"/>
      <c r="I2" s="93"/>
    </row>
    <row r="3" spans="2:14" s="18" customFormat="1" ht="30">
      <c r="B3" s="73" t="s">
        <v>56</v>
      </c>
      <c r="C3" s="73" t="s">
        <v>55</v>
      </c>
      <c r="D3" s="74" t="s">
        <v>57</v>
      </c>
      <c r="E3" s="74" t="s">
        <v>4</v>
      </c>
      <c r="F3" s="75" t="s">
        <v>63</v>
      </c>
      <c r="G3" s="75" t="s">
        <v>53</v>
      </c>
      <c r="H3" s="73" t="s">
        <v>102</v>
      </c>
      <c r="I3" s="94"/>
    </row>
    <row r="4" spans="2:14">
      <c r="B4" s="72" t="s">
        <v>58</v>
      </c>
      <c r="C4" s="69">
        <v>86</v>
      </c>
      <c r="D4" s="70">
        <v>85792426.810000002</v>
      </c>
      <c r="E4" s="70">
        <v>31565187.27</v>
      </c>
      <c r="F4" s="71">
        <v>56</v>
      </c>
      <c r="G4" s="76">
        <v>16993000</v>
      </c>
      <c r="H4" s="77"/>
      <c r="I4" s="93"/>
    </row>
    <row r="5" spans="2:14">
      <c r="B5" s="72" t="s">
        <v>59</v>
      </c>
      <c r="C5" s="69">
        <v>108</v>
      </c>
      <c r="D5" s="70">
        <v>103221099.40000001</v>
      </c>
      <c r="E5" s="70">
        <v>42631470.369999997</v>
      </c>
      <c r="F5" s="71">
        <v>53</v>
      </c>
      <c r="G5" s="76">
        <v>21035000</v>
      </c>
      <c r="H5" s="77"/>
      <c r="I5" s="95"/>
      <c r="J5" s="87"/>
      <c r="K5" s="87"/>
      <c r="L5" s="87"/>
      <c r="M5" s="87"/>
      <c r="N5" s="87"/>
    </row>
    <row r="6" spans="2:14">
      <c r="B6" s="72" t="s">
        <v>60</v>
      </c>
      <c r="C6" s="69">
        <v>32</v>
      </c>
      <c r="D6" s="70">
        <v>15117952</v>
      </c>
      <c r="E6" s="70">
        <v>7168500</v>
      </c>
      <c r="F6" s="78">
        <v>32</v>
      </c>
      <c r="G6" s="79">
        <v>6030000</v>
      </c>
      <c r="H6" s="77"/>
      <c r="I6" s="93"/>
    </row>
    <row r="7" spans="2:14">
      <c r="B7" s="72" t="s">
        <v>61</v>
      </c>
      <c r="C7" s="69">
        <v>65</v>
      </c>
      <c r="D7" s="70">
        <v>8993468.3200000003</v>
      </c>
      <c r="E7" s="70">
        <v>4337346</v>
      </c>
      <c r="F7" s="78">
        <v>63</v>
      </c>
      <c r="G7" s="79">
        <v>4140000</v>
      </c>
      <c r="H7" s="77"/>
      <c r="I7" s="93"/>
    </row>
    <row r="8" spans="2:14">
      <c r="B8" s="72" t="s">
        <v>62</v>
      </c>
      <c r="C8" s="69">
        <v>5</v>
      </c>
      <c r="D8" s="70">
        <v>1185000</v>
      </c>
      <c r="E8" s="70">
        <v>1060500</v>
      </c>
      <c r="F8" s="78">
        <v>3</v>
      </c>
      <c r="G8" s="79">
        <v>626500</v>
      </c>
      <c r="H8" s="77"/>
      <c r="I8" s="93"/>
    </row>
    <row r="9" spans="2:14" s="20" customFormat="1">
      <c r="B9" s="68" t="s">
        <v>54</v>
      </c>
      <c r="C9" s="80">
        <f>SUM(C4:C8)</f>
        <v>296</v>
      </c>
      <c r="D9" s="81">
        <f>SUM(D4:D8)</f>
        <v>214309946.53</v>
      </c>
      <c r="E9" s="81">
        <f>SUM(E4:E8)</f>
        <v>86763003.640000001</v>
      </c>
      <c r="F9" s="82">
        <f>SUM(F4:F8)</f>
        <v>207</v>
      </c>
      <c r="G9" s="83">
        <f>SUM(G4:G8)</f>
        <v>48824500</v>
      </c>
      <c r="H9" s="80"/>
      <c r="I9" s="90"/>
    </row>
    <row r="10" spans="2:14">
      <c r="B10" s="72" t="s">
        <v>66</v>
      </c>
      <c r="C10" s="69"/>
      <c r="D10" s="70"/>
      <c r="E10" s="70"/>
      <c r="F10" s="71"/>
      <c r="G10" s="76">
        <v>250000</v>
      </c>
      <c r="H10" s="69"/>
      <c r="I10" s="93"/>
    </row>
    <row r="11" spans="2:14">
      <c r="B11" s="72" t="s">
        <v>67</v>
      </c>
      <c r="C11" s="69"/>
      <c r="D11" s="70"/>
      <c r="E11" s="70"/>
      <c r="F11" s="71"/>
      <c r="G11" s="76">
        <f>50000000-G9-G10</f>
        <v>925500</v>
      </c>
      <c r="H11" s="69"/>
      <c r="I11" s="93"/>
    </row>
    <row r="12" spans="2:14">
      <c r="B12" s="72"/>
      <c r="C12" s="69"/>
      <c r="D12" s="70"/>
      <c r="E12" s="70"/>
      <c r="F12" s="71"/>
      <c r="G12" s="70"/>
      <c r="H12" s="69"/>
      <c r="I12" s="96"/>
    </row>
    <row r="13" spans="2:14">
      <c r="B13" s="110" t="s">
        <v>101</v>
      </c>
      <c r="C13" s="111"/>
      <c r="D13" s="112"/>
      <c r="E13" s="112"/>
      <c r="F13" s="78"/>
      <c r="G13" s="112"/>
      <c r="H13" s="69"/>
      <c r="I13" s="93"/>
    </row>
    <row r="14" spans="2:14">
      <c r="B14" s="72"/>
      <c r="C14" s="69"/>
      <c r="D14" s="70"/>
      <c r="E14" s="70"/>
      <c r="F14" s="71"/>
      <c r="G14" s="70"/>
      <c r="H14" s="69"/>
      <c r="I14" s="93"/>
    </row>
    <row r="15" spans="2:14" ht="30">
      <c r="B15" s="73" t="s">
        <v>56</v>
      </c>
      <c r="C15" s="73" t="s">
        <v>55</v>
      </c>
      <c r="D15" s="74" t="s">
        <v>57</v>
      </c>
      <c r="E15" s="74" t="s">
        <v>4</v>
      </c>
      <c r="F15" s="75" t="s">
        <v>63</v>
      </c>
      <c r="G15" s="113" t="s">
        <v>72</v>
      </c>
      <c r="H15" s="73"/>
      <c r="I15" s="93"/>
    </row>
    <row r="16" spans="2:14">
      <c r="B16" s="72" t="s">
        <v>58</v>
      </c>
      <c r="C16" s="69">
        <v>86</v>
      </c>
      <c r="D16" s="70">
        <v>85792426.810000002</v>
      </c>
      <c r="E16" s="70">
        <v>31565187.27</v>
      </c>
      <c r="F16" s="71">
        <v>38</v>
      </c>
      <c r="G16" s="79">
        <v>12477000</v>
      </c>
      <c r="H16" s="77"/>
      <c r="I16" s="93"/>
    </row>
    <row r="17" spans="2:9">
      <c r="B17" s="72" t="s">
        <v>59</v>
      </c>
      <c r="C17" s="69">
        <v>108</v>
      </c>
      <c r="D17" s="70">
        <v>103221099.40000001</v>
      </c>
      <c r="E17" s="70">
        <v>42631470.369999997</v>
      </c>
      <c r="F17" s="71">
        <v>41</v>
      </c>
      <c r="G17" s="79">
        <v>16562000</v>
      </c>
      <c r="H17" s="77"/>
      <c r="I17" s="93"/>
    </row>
    <row r="18" spans="2:9">
      <c r="B18" s="72" t="s">
        <v>60</v>
      </c>
      <c r="C18" s="69">
        <v>32</v>
      </c>
      <c r="D18" s="70">
        <v>15117952</v>
      </c>
      <c r="E18" s="70">
        <v>7168500</v>
      </c>
      <c r="F18" s="78">
        <v>0</v>
      </c>
      <c r="G18" s="79">
        <v>0</v>
      </c>
      <c r="H18" s="77"/>
      <c r="I18" s="93"/>
    </row>
    <row r="19" spans="2:9">
      <c r="B19" s="72" t="s">
        <v>61</v>
      </c>
      <c r="C19" s="69">
        <v>65</v>
      </c>
      <c r="D19" s="70">
        <v>8993468.3200000003</v>
      </c>
      <c r="E19" s="70">
        <v>4337346</v>
      </c>
      <c r="F19" s="78">
        <v>63</v>
      </c>
      <c r="G19" s="79">
        <v>4140000</v>
      </c>
      <c r="H19" s="77"/>
      <c r="I19" s="93"/>
    </row>
    <row r="20" spans="2:9">
      <c r="B20" s="72" t="s">
        <v>62</v>
      </c>
      <c r="C20" s="69">
        <v>5</v>
      </c>
      <c r="D20" s="70">
        <v>1185000</v>
      </c>
      <c r="E20" s="70">
        <v>1060500</v>
      </c>
      <c r="F20" s="78">
        <v>3</v>
      </c>
      <c r="G20" s="79">
        <v>626500</v>
      </c>
      <c r="H20" s="77"/>
      <c r="I20" s="93"/>
    </row>
    <row r="21" spans="2:9" s="20" customFormat="1">
      <c r="B21" s="68" t="s">
        <v>54</v>
      </c>
      <c r="C21" s="80">
        <f>SUM(C16:C20)</f>
        <v>296</v>
      </c>
      <c r="D21" s="81">
        <f>SUM(D16:D20)</f>
        <v>214309946.53</v>
      </c>
      <c r="E21" s="81">
        <f>SUM(E16:E20)</f>
        <v>86763003.640000001</v>
      </c>
      <c r="F21" s="80">
        <f>SUM(F16:F20)</f>
        <v>145</v>
      </c>
      <c r="G21" s="114">
        <f>SUM(G16:G20)</f>
        <v>33805500</v>
      </c>
      <c r="H21" s="80"/>
      <c r="I21" s="90"/>
    </row>
    <row r="22" spans="2:9">
      <c r="B22" s="72" t="s">
        <v>66</v>
      </c>
      <c r="C22" s="69"/>
      <c r="D22" s="70"/>
      <c r="E22" s="70"/>
      <c r="F22" s="71"/>
      <c r="G22" s="79">
        <v>250000</v>
      </c>
      <c r="H22" s="69"/>
      <c r="I22" s="93"/>
    </row>
    <row r="23" spans="2:9">
      <c r="B23" s="72" t="s">
        <v>67</v>
      </c>
      <c r="C23" s="69"/>
      <c r="D23" s="70"/>
      <c r="E23" s="70"/>
      <c r="F23" s="71"/>
      <c r="G23" s="79">
        <f>35000000-G21-G22</f>
        <v>944500</v>
      </c>
      <c r="H23" s="69"/>
      <c r="I23" s="93"/>
    </row>
    <row r="24" spans="2:9">
      <c r="B24" s="72"/>
      <c r="C24" s="69"/>
      <c r="D24" s="70"/>
      <c r="E24" s="70"/>
      <c r="F24" s="71"/>
      <c r="G24" s="70"/>
      <c r="H24" s="69"/>
    </row>
    <row r="25" spans="2:9">
      <c r="B25" s="116" t="s">
        <v>95</v>
      </c>
      <c r="C25" s="116"/>
      <c r="D25" s="116"/>
      <c r="E25" s="116"/>
      <c r="F25" s="116"/>
      <c r="G25" s="116"/>
      <c r="H25" s="116"/>
    </row>
    <row r="26" spans="2:9">
      <c r="B26" s="72"/>
      <c r="C26" s="69"/>
      <c r="D26" s="70"/>
      <c r="E26" s="70"/>
      <c r="F26" s="71"/>
      <c r="G26" s="70"/>
      <c r="H26" s="69"/>
    </row>
    <row r="27" spans="2:9" ht="30">
      <c r="B27" s="73" t="s">
        <v>56</v>
      </c>
      <c r="C27" s="73" t="s">
        <v>55</v>
      </c>
      <c r="D27" s="74" t="s">
        <v>57</v>
      </c>
      <c r="E27" s="74" t="s">
        <v>4</v>
      </c>
      <c r="F27" s="75" t="s">
        <v>63</v>
      </c>
      <c r="G27" s="84" t="s">
        <v>103</v>
      </c>
      <c r="H27" s="69"/>
    </row>
    <row r="28" spans="2:9">
      <c r="B28" s="72" t="s">
        <v>58</v>
      </c>
      <c r="C28" s="69">
        <v>48</v>
      </c>
      <c r="D28" s="70">
        <v>50147668</v>
      </c>
      <c r="E28" s="70">
        <v>18433643</v>
      </c>
      <c r="F28" s="71">
        <v>11</v>
      </c>
      <c r="G28" s="85">
        <v>2973000</v>
      </c>
      <c r="H28" s="69"/>
    </row>
    <row r="29" spans="2:9">
      <c r="B29" s="72" t="s">
        <v>59</v>
      </c>
      <c r="C29" s="69">
        <v>67</v>
      </c>
      <c r="D29" s="70">
        <v>62228863</v>
      </c>
      <c r="E29" s="70">
        <v>25197818</v>
      </c>
      <c r="F29" s="71">
        <v>5</v>
      </c>
      <c r="G29" s="85">
        <v>2027000</v>
      </c>
      <c r="H29" s="69"/>
    </row>
    <row r="30" spans="2:9">
      <c r="B30" s="68" t="s">
        <v>54</v>
      </c>
      <c r="C30" s="80">
        <f>SUM(C28:C29)</f>
        <v>115</v>
      </c>
      <c r="D30" s="81">
        <f>SUM(D28:D29)</f>
        <v>112376531</v>
      </c>
      <c r="E30" s="81">
        <f>SUM(E28:E29)</f>
        <v>43631461</v>
      </c>
      <c r="F30" s="82">
        <f>SUM(F28:F29)</f>
        <v>16</v>
      </c>
      <c r="G30" s="86">
        <f>SUM(G28:G29)</f>
        <v>5000000</v>
      </c>
      <c r="H30" s="69"/>
    </row>
    <row r="31" spans="2:9">
      <c r="B31" s="72" t="s">
        <v>66</v>
      </c>
      <c r="C31" s="69"/>
      <c r="D31" s="70"/>
      <c r="E31" s="70"/>
      <c r="F31" s="71"/>
      <c r="G31" s="85">
        <v>250000</v>
      </c>
      <c r="H31" s="69"/>
    </row>
    <row r="32" spans="2:9">
      <c r="B32" s="72" t="s">
        <v>67</v>
      </c>
      <c r="C32" s="69"/>
      <c r="D32" s="70"/>
      <c r="E32" s="70"/>
      <c r="F32" s="71"/>
      <c r="G32" s="85">
        <v>944500</v>
      </c>
      <c r="H32" s="69"/>
    </row>
    <row r="33" spans="2:8">
      <c r="B33" s="117" t="s">
        <v>70</v>
      </c>
      <c r="C33" s="117"/>
      <c r="D33" s="117"/>
      <c r="E33" s="117"/>
      <c r="F33" s="117"/>
      <c r="G33" s="117"/>
      <c r="H33" s="117"/>
    </row>
    <row r="37" spans="2:8">
      <c r="B37" s="117"/>
      <c r="C37" s="117"/>
      <c r="D37" s="117"/>
      <c r="E37" s="117"/>
      <c r="F37" s="117"/>
      <c r="G37" s="117"/>
      <c r="H37" s="117"/>
    </row>
  </sheetData>
  <mergeCells count="3">
    <mergeCell ref="B25:H25"/>
    <mergeCell ref="B37:H37"/>
    <mergeCell ref="B33:H3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"/>
  <sheetViews>
    <sheetView topLeftCell="B1" workbookViewId="0">
      <pane ySplit="2" topLeftCell="A3" activePane="bottomLeft" state="frozen"/>
      <selection pane="bottomLeft" activeCell="D14" sqref="D14"/>
    </sheetView>
  </sheetViews>
  <sheetFormatPr defaultRowHeight="12.75"/>
  <cols>
    <col min="1" max="1" width="27" style="8" customWidth="1"/>
    <col min="2" max="2" width="16.28515625" style="8" customWidth="1"/>
    <col min="3" max="3" width="25.28515625" style="5" customWidth="1"/>
    <col min="4" max="4" width="11.140625" style="6" customWidth="1"/>
    <col min="5" max="5" width="11.7109375" style="6" customWidth="1"/>
    <col min="6" max="6" width="7.28515625" style="11" customWidth="1"/>
    <col min="7" max="7" width="9.5703125" style="6" customWidth="1"/>
    <col min="8" max="8" width="10.28515625" style="6" customWidth="1"/>
    <col min="9" max="9" width="9.140625" style="7" customWidth="1"/>
    <col min="10" max="10" width="10" style="12" customWidth="1"/>
    <col min="11" max="11" width="11.140625" style="9" customWidth="1"/>
    <col min="12" max="12" width="9.140625" style="10"/>
    <col min="13" max="13" width="42.42578125" style="1" customWidth="1"/>
    <col min="14" max="16384" width="9.140625" style="2"/>
  </cols>
  <sheetData>
    <row r="1" spans="1:14" ht="33" customHeight="1" thickBot="1">
      <c r="A1" s="43" t="s">
        <v>68</v>
      </c>
      <c r="B1" s="44"/>
      <c r="C1" s="45"/>
      <c r="D1" s="46"/>
      <c r="E1" s="46"/>
      <c r="F1" s="47"/>
      <c r="G1" s="46"/>
      <c r="H1" s="46"/>
      <c r="I1" s="48"/>
      <c r="J1" s="49"/>
      <c r="K1" s="50"/>
      <c r="L1" s="51"/>
      <c r="M1" s="8"/>
    </row>
    <row r="2" spans="1:14" s="4" customFormat="1" ht="60.75" thickBot="1">
      <c r="A2" s="52" t="s">
        <v>0</v>
      </c>
      <c r="B2" s="52" t="s">
        <v>1</v>
      </c>
      <c r="C2" s="52" t="s">
        <v>2</v>
      </c>
      <c r="D2" s="53" t="s">
        <v>3</v>
      </c>
      <c r="E2" s="53" t="s">
        <v>4</v>
      </c>
      <c r="F2" s="54" t="s">
        <v>5</v>
      </c>
      <c r="G2" s="53" t="s">
        <v>6</v>
      </c>
      <c r="H2" s="53" t="s">
        <v>7</v>
      </c>
      <c r="I2" s="52" t="s">
        <v>8</v>
      </c>
      <c r="J2" s="55" t="s">
        <v>76</v>
      </c>
      <c r="K2" s="56" t="s">
        <v>9</v>
      </c>
      <c r="L2" s="57" t="s">
        <v>10</v>
      </c>
      <c r="M2" s="58" t="s">
        <v>93</v>
      </c>
      <c r="N2" s="59"/>
    </row>
    <row r="3" spans="1:14" ht="25.5">
      <c r="A3" s="97" t="s">
        <v>41</v>
      </c>
      <c r="B3" s="109" t="s">
        <v>42</v>
      </c>
      <c r="C3" s="104" t="s">
        <v>86</v>
      </c>
      <c r="D3" s="98">
        <v>495366</v>
      </c>
      <c r="E3" s="98">
        <v>247600</v>
      </c>
      <c r="F3" s="99">
        <v>50</v>
      </c>
      <c r="G3" s="98">
        <v>235000</v>
      </c>
      <c r="H3" s="98">
        <v>0</v>
      </c>
      <c r="I3" s="100">
        <v>60</v>
      </c>
      <c r="J3" s="107">
        <v>235000</v>
      </c>
      <c r="K3" s="101">
        <v>40882</v>
      </c>
      <c r="L3" s="105">
        <v>0.34375</v>
      </c>
      <c r="M3" s="34" t="s">
        <v>85</v>
      </c>
      <c r="N3" s="60"/>
    </row>
    <row r="4" spans="1:14" ht="51">
      <c r="A4" s="103" t="s">
        <v>26</v>
      </c>
      <c r="B4" s="109" t="s">
        <v>27</v>
      </c>
      <c r="C4" s="103" t="s">
        <v>28</v>
      </c>
      <c r="D4" s="98">
        <v>580271</v>
      </c>
      <c r="E4" s="98">
        <v>290000</v>
      </c>
      <c r="F4" s="99">
        <f>E4/D4*100</f>
        <v>49.976648841661913</v>
      </c>
      <c r="G4" s="98">
        <v>276000</v>
      </c>
      <c r="H4" s="98">
        <v>0</v>
      </c>
      <c r="I4" s="100">
        <v>60</v>
      </c>
      <c r="J4" s="108">
        <v>276000</v>
      </c>
      <c r="K4" s="101">
        <v>40882</v>
      </c>
      <c r="L4" s="105">
        <v>0.3923611111111111</v>
      </c>
      <c r="M4" s="33" t="s">
        <v>77</v>
      </c>
      <c r="N4" s="60"/>
    </row>
    <row r="5" spans="1:14" ht="25.5">
      <c r="A5" s="104" t="s">
        <v>50</v>
      </c>
      <c r="B5" s="109" t="s">
        <v>51</v>
      </c>
      <c r="C5" s="103" t="s">
        <v>52</v>
      </c>
      <c r="D5" s="98">
        <v>3067868.84</v>
      </c>
      <c r="E5" s="98">
        <v>600000</v>
      </c>
      <c r="F5" s="99">
        <v>19.600000000000001</v>
      </c>
      <c r="G5" s="98">
        <v>570000</v>
      </c>
      <c r="H5" s="98">
        <v>0</v>
      </c>
      <c r="I5" s="100">
        <v>60</v>
      </c>
      <c r="J5" s="108">
        <v>570000</v>
      </c>
      <c r="K5" s="101">
        <v>40883</v>
      </c>
      <c r="L5" s="105">
        <v>0.39583333333333331</v>
      </c>
      <c r="M5" s="33" t="s">
        <v>78</v>
      </c>
      <c r="N5" s="60"/>
    </row>
    <row r="6" spans="1:14" ht="38.25">
      <c r="A6" s="103" t="s">
        <v>47</v>
      </c>
      <c r="B6" s="109" t="s">
        <v>48</v>
      </c>
      <c r="C6" s="103" t="s">
        <v>49</v>
      </c>
      <c r="D6" s="98">
        <v>260000</v>
      </c>
      <c r="E6" s="98">
        <v>130000</v>
      </c>
      <c r="F6" s="99">
        <v>50</v>
      </c>
      <c r="G6" s="98">
        <v>0</v>
      </c>
      <c r="H6" s="98">
        <v>124000</v>
      </c>
      <c r="I6" s="100">
        <v>60</v>
      </c>
      <c r="J6" s="108">
        <v>124000</v>
      </c>
      <c r="K6" s="101">
        <v>40885</v>
      </c>
      <c r="L6" s="105">
        <v>0.43402777777777773</v>
      </c>
      <c r="M6" s="33" t="s">
        <v>90</v>
      </c>
      <c r="N6" s="60"/>
    </row>
    <row r="7" spans="1:14" ht="38.25">
      <c r="A7" s="97" t="s">
        <v>14</v>
      </c>
      <c r="B7" s="109" t="s">
        <v>15</v>
      </c>
      <c r="C7" s="97" t="s">
        <v>16</v>
      </c>
      <c r="D7" s="98">
        <v>250000</v>
      </c>
      <c r="E7" s="98">
        <v>125000</v>
      </c>
      <c r="F7" s="99">
        <v>50</v>
      </c>
      <c r="G7" s="98">
        <v>119000</v>
      </c>
      <c r="H7" s="98">
        <v>0</v>
      </c>
      <c r="I7" s="100">
        <v>60</v>
      </c>
      <c r="J7" s="108">
        <v>119000</v>
      </c>
      <c r="K7" s="101">
        <v>40886</v>
      </c>
      <c r="L7" s="105">
        <v>0.49652777777777773</v>
      </c>
      <c r="M7" s="33" t="s">
        <v>79</v>
      </c>
      <c r="N7" s="60"/>
    </row>
    <row r="8" spans="1:14" ht="38.25">
      <c r="A8" s="97" t="s">
        <v>96</v>
      </c>
      <c r="B8" s="109" t="s">
        <v>97</v>
      </c>
      <c r="C8" s="97" t="s">
        <v>98</v>
      </c>
      <c r="D8" s="98">
        <v>660315</v>
      </c>
      <c r="E8" s="98">
        <v>330000</v>
      </c>
      <c r="F8" s="99">
        <f>E8/D8*100</f>
        <v>49.976147747665891</v>
      </c>
      <c r="G8" s="98">
        <f>0.66*J8</f>
        <v>207240</v>
      </c>
      <c r="H8" s="98">
        <f>0.34*J8</f>
        <v>106760.00000000001</v>
      </c>
      <c r="I8" s="100">
        <v>60</v>
      </c>
      <c r="J8" s="108">
        <v>314000</v>
      </c>
      <c r="K8" s="101">
        <v>40891</v>
      </c>
      <c r="L8" s="105">
        <v>0.41666666666666669</v>
      </c>
      <c r="M8" s="34" t="s">
        <v>99</v>
      </c>
      <c r="N8" s="60"/>
    </row>
    <row r="9" spans="1:14" ht="25.5">
      <c r="A9" s="97" t="s">
        <v>11</v>
      </c>
      <c r="B9" s="109" t="s">
        <v>12</v>
      </c>
      <c r="C9" s="97" t="s">
        <v>13</v>
      </c>
      <c r="D9" s="98">
        <v>1600000</v>
      </c>
      <c r="E9" s="98">
        <v>600000</v>
      </c>
      <c r="F9" s="99">
        <f>E9/D9*100</f>
        <v>37.5</v>
      </c>
      <c r="G9" s="98">
        <v>570000</v>
      </c>
      <c r="H9" s="98">
        <v>0</v>
      </c>
      <c r="I9" s="100">
        <v>60</v>
      </c>
      <c r="J9" s="108">
        <v>570000</v>
      </c>
      <c r="K9" s="101">
        <v>40892</v>
      </c>
      <c r="L9" s="105">
        <v>0.36458333333333331</v>
      </c>
      <c r="M9" s="33" t="s">
        <v>80</v>
      </c>
      <c r="N9" s="60"/>
    </row>
    <row r="10" spans="1:14" ht="51">
      <c r="A10" s="106" t="s">
        <v>32</v>
      </c>
      <c r="B10" s="109" t="s">
        <v>33</v>
      </c>
      <c r="C10" s="97" t="s">
        <v>34</v>
      </c>
      <c r="D10" s="98">
        <v>295000</v>
      </c>
      <c r="E10" s="98">
        <v>135000</v>
      </c>
      <c r="F10" s="99">
        <v>45.762711864406782</v>
      </c>
      <c r="G10" s="98">
        <v>0</v>
      </c>
      <c r="H10" s="98">
        <v>128000</v>
      </c>
      <c r="I10" s="100">
        <v>60</v>
      </c>
      <c r="J10" s="108">
        <v>128000</v>
      </c>
      <c r="K10" s="101">
        <v>40892</v>
      </c>
      <c r="L10" s="105">
        <v>0.44444444444444442</v>
      </c>
      <c r="M10" s="34" t="s">
        <v>81</v>
      </c>
      <c r="N10" s="60"/>
    </row>
    <row r="11" spans="1:14" ht="25.5">
      <c r="A11" s="103" t="s">
        <v>35</v>
      </c>
      <c r="B11" s="109" t="s">
        <v>36</v>
      </c>
      <c r="C11" s="103" t="s">
        <v>37</v>
      </c>
      <c r="D11" s="98">
        <v>2038075</v>
      </c>
      <c r="E11" s="98">
        <v>250000</v>
      </c>
      <c r="F11" s="99">
        <v>12.26</v>
      </c>
      <c r="G11" s="98">
        <v>238000</v>
      </c>
      <c r="H11" s="98">
        <v>0</v>
      </c>
      <c r="I11" s="100">
        <v>57</v>
      </c>
      <c r="J11" s="108">
        <v>238000</v>
      </c>
      <c r="K11" s="101">
        <v>40878</v>
      </c>
      <c r="L11" s="105">
        <v>0.40625</v>
      </c>
      <c r="M11" s="35" t="s">
        <v>91</v>
      </c>
      <c r="N11" s="60"/>
    </row>
    <row r="12" spans="1:14" ht="25.5">
      <c r="A12" s="103" t="s">
        <v>38</v>
      </c>
      <c r="B12" s="109" t="s">
        <v>39</v>
      </c>
      <c r="C12" s="103" t="s">
        <v>40</v>
      </c>
      <c r="D12" s="98">
        <v>274200</v>
      </c>
      <c r="E12" s="98">
        <v>136200</v>
      </c>
      <c r="F12" s="99"/>
      <c r="G12" s="98">
        <v>129000</v>
      </c>
      <c r="H12" s="98">
        <v>0</v>
      </c>
      <c r="I12" s="100">
        <v>56</v>
      </c>
      <c r="J12" s="108">
        <v>129000</v>
      </c>
      <c r="K12" s="101">
        <v>40850</v>
      </c>
      <c r="L12" s="105">
        <v>0.53819444444444442</v>
      </c>
      <c r="M12" s="33" t="s">
        <v>82</v>
      </c>
      <c r="N12" s="60"/>
    </row>
    <row r="13" spans="1:14" ht="25.5">
      <c r="A13" s="103" t="s">
        <v>43</v>
      </c>
      <c r="B13" s="109" t="s">
        <v>44</v>
      </c>
      <c r="C13" s="103" t="s">
        <v>75</v>
      </c>
      <c r="D13" s="98">
        <v>579763</v>
      </c>
      <c r="E13" s="98">
        <v>284083.87</v>
      </c>
      <c r="F13" s="99">
        <f>E13/D13*100</f>
        <v>49</v>
      </c>
      <c r="G13" s="98">
        <v>0</v>
      </c>
      <c r="H13" s="98">
        <v>270000</v>
      </c>
      <c r="I13" s="100">
        <v>56</v>
      </c>
      <c r="J13" s="108">
        <v>270000</v>
      </c>
      <c r="K13" s="101">
        <v>40883</v>
      </c>
      <c r="L13" s="105">
        <v>0.51041666666666663</v>
      </c>
      <c r="M13" s="34" t="s">
        <v>92</v>
      </c>
      <c r="N13" s="60"/>
    </row>
    <row r="14" spans="1:14" s="16" customFormat="1">
      <c r="A14" s="37" t="s">
        <v>54</v>
      </c>
      <c r="B14" s="37"/>
      <c r="C14" s="38"/>
      <c r="D14" s="36">
        <f>SUM(D3:D13)</f>
        <v>10100858.84</v>
      </c>
      <c r="E14" s="36">
        <f>SUM(E3:E13)</f>
        <v>3127883.87</v>
      </c>
      <c r="F14" s="39"/>
      <c r="G14" s="36"/>
      <c r="H14" s="36"/>
      <c r="I14" s="36"/>
      <c r="J14" s="30">
        <f>SUM(J3:J13)</f>
        <v>2973000</v>
      </c>
      <c r="K14" s="40"/>
      <c r="L14" s="41"/>
      <c r="M14" s="37"/>
      <c r="N14" s="61"/>
    </row>
    <row r="15" spans="1:14">
      <c r="A15" s="42" t="s">
        <v>73</v>
      </c>
      <c r="B15" s="42"/>
      <c r="C15" s="34"/>
      <c r="D15" s="27"/>
      <c r="E15" s="27"/>
      <c r="F15" s="28"/>
      <c r="G15" s="30"/>
      <c r="H15" s="30"/>
      <c r="I15" s="30"/>
      <c r="J15" s="30">
        <v>2973000</v>
      </c>
      <c r="K15" s="31"/>
      <c r="L15" s="32"/>
      <c r="M15" s="33"/>
      <c r="N15" s="60"/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pane ySplit="2" topLeftCell="A3" activePane="bottomLeft" state="frozen"/>
      <selection pane="bottomLeft" activeCell="B18" sqref="B18"/>
    </sheetView>
  </sheetViews>
  <sheetFormatPr defaultRowHeight="12.75"/>
  <cols>
    <col min="1" max="1" width="25.5703125" style="8" customWidth="1"/>
    <col min="2" max="2" width="13.5703125" style="8" customWidth="1"/>
    <col min="3" max="3" width="20.7109375" style="8" customWidth="1"/>
    <col min="4" max="4" width="13.140625" style="6" customWidth="1"/>
    <col min="5" max="5" width="12.28515625" style="6" customWidth="1"/>
    <col min="6" max="6" width="7.7109375" style="11" customWidth="1"/>
    <col min="7" max="7" width="10" style="6" customWidth="1"/>
    <col min="8" max="8" width="11.140625" style="6" customWidth="1"/>
    <col min="9" max="9" width="8.42578125" style="7" customWidth="1"/>
    <col min="10" max="10" width="10.42578125" style="14" customWidth="1"/>
    <col min="11" max="11" width="11.140625" style="9" customWidth="1"/>
    <col min="12" max="12" width="9.140625" style="13"/>
    <col min="13" max="13" width="31.140625" style="1" customWidth="1"/>
    <col min="14" max="14" width="15.42578125" style="1" customWidth="1"/>
    <col min="15" max="16384" width="9.140625" style="2"/>
  </cols>
  <sheetData>
    <row r="1" spans="1:14" ht="29.25" customHeight="1">
      <c r="A1" s="22" t="s">
        <v>69</v>
      </c>
    </row>
    <row r="2" spans="1:14" s="4" customFormat="1" ht="48">
      <c r="A2" s="23" t="s">
        <v>0</v>
      </c>
      <c r="B2" s="23" t="s">
        <v>1</v>
      </c>
      <c r="C2" s="23" t="s">
        <v>2</v>
      </c>
      <c r="D2" s="24" t="s">
        <v>3</v>
      </c>
      <c r="E2" s="24" t="s">
        <v>4</v>
      </c>
      <c r="F2" s="66" t="s">
        <v>5</v>
      </c>
      <c r="G2" s="24" t="s">
        <v>6</v>
      </c>
      <c r="H2" s="24" t="s">
        <v>7</v>
      </c>
      <c r="I2" s="23" t="s">
        <v>8</v>
      </c>
      <c r="J2" s="62" t="s">
        <v>74</v>
      </c>
      <c r="K2" s="25" t="s">
        <v>9</v>
      </c>
      <c r="L2" s="26" t="s">
        <v>10</v>
      </c>
      <c r="M2" s="23" t="s">
        <v>94</v>
      </c>
      <c r="N2" s="3"/>
    </row>
    <row r="3" spans="1:14" ht="38.25">
      <c r="A3" s="97" t="s">
        <v>20</v>
      </c>
      <c r="B3" s="109" t="s">
        <v>21</v>
      </c>
      <c r="C3" s="97" t="s">
        <v>22</v>
      </c>
      <c r="D3" s="98">
        <v>4202041</v>
      </c>
      <c r="E3" s="98">
        <v>800000</v>
      </c>
      <c r="F3" s="99">
        <f>E3/D3*100</f>
        <v>19.038367307696426</v>
      </c>
      <c r="G3" s="98">
        <v>760000</v>
      </c>
      <c r="H3" s="98">
        <v>0</v>
      </c>
      <c r="I3" s="100">
        <v>60</v>
      </c>
      <c r="J3" s="107">
        <v>760000</v>
      </c>
      <c r="K3" s="101">
        <v>40890</v>
      </c>
      <c r="L3" s="102">
        <v>0.46875</v>
      </c>
      <c r="M3" s="33" t="s">
        <v>83</v>
      </c>
    </row>
    <row r="4" spans="1:14" ht="25.5">
      <c r="A4" s="103" t="s">
        <v>29</v>
      </c>
      <c r="B4" s="109" t="s">
        <v>30</v>
      </c>
      <c r="C4" s="103" t="s">
        <v>31</v>
      </c>
      <c r="D4" s="98">
        <v>586800</v>
      </c>
      <c r="E4" s="98">
        <v>293400</v>
      </c>
      <c r="F4" s="99">
        <f>E4/D4*100</f>
        <v>50</v>
      </c>
      <c r="G4" s="98">
        <v>279000</v>
      </c>
      <c r="H4" s="98">
        <v>0</v>
      </c>
      <c r="I4" s="100">
        <v>60</v>
      </c>
      <c r="J4" s="108">
        <v>279000</v>
      </c>
      <c r="K4" s="101">
        <v>40891</v>
      </c>
      <c r="L4" s="102">
        <v>0.33680555555555558</v>
      </c>
      <c r="M4" s="34" t="s">
        <v>88</v>
      </c>
    </row>
    <row r="5" spans="1:14" ht="38.25">
      <c r="A5" s="103" t="s">
        <v>45</v>
      </c>
      <c r="B5" s="109" t="s">
        <v>65</v>
      </c>
      <c r="C5" s="103" t="s">
        <v>46</v>
      </c>
      <c r="D5" s="98">
        <v>216000</v>
      </c>
      <c r="E5" s="98">
        <v>108000</v>
      </c>
      <c r="F5" s="99">
        <v>50</v>
      </c>
      <c r="G5" s="98">
        <v>103000</v>
      </c>
      <c r="H5" s="98">
        <v>0</v>
      </c>
      <c r="I5" s="100">
        <v>60</v>
      </c>
      <c r="J5" s="108">
        <v>103000</v>
      </c>
      <c r="K5" s="101">
        <v>40891</v>
      </c>
      <c r="L5" s="102">
        <v>0.35069444444444442</v>
      </c>
      <c r="M5" s="34" t="s">
        <v>89</v>
      </c>
    </row>
    <row r="6" spans="1:14" ht="38.25">
      <c r="A6" s="97" t="s">
        <v>17</v>
      </c>
      <c r="B6" s="109" t="s">
        <v>18</v>
      </c>
      <c r="C6" s="97" t="s">
        <v>19</v>
      </c>
      <c r="D6" s="98">
        <v>336008</v>
      </c>
      <c r="E6" s="98">
        <v>168000</v>
      </c>
      <c r="F6" s="99">
        <f>E6/D6*100</f>
        <v>49.998809552153524</v>
      </c>
      <c r="G6" s="98">
        <v>125000</v>
      </c>
      <c r="H6" s="98">
        <v>0</v>
      </c>
      <c r="I6" s="100">
        <v>60</v>
      </c>
      <c r="J6" s="108">
        <v>125000</v>
      </c>
      <c r="K6" s="101">
        <v>40892</v>
      </c>
      <c r="L6" s="102">
        <v>0.45833333333333331</v>
      </c>
      <c r="M6" s="34" t="s">
        <v>87</v>
      </c>
    </row>
    <row r="7" spans="1:14" ht="38.25">
      <c r="A7" s="97" t="s">
        <v>23</v>
      </c>
      <c r="B7" s="109" t="s">
        <v>24</v>
      </c>
      <c r="C7" s="97" t="s">
        <v>25</v>
      </c>
      <c r="D7" s="98">
        <v>2500000</v>
      </c>
      <c r="E7" s="98">
        <v>800000</v>
      </c>
      <c r="F7" s="99">
        <f>E7/D7*100</f>
        <v>32</v>
      </c>
      <c r="G7" s="98">
        <v>760000</v>
      </c>
      <c r="H7" s="98">
        <v>0</v>
      </c>
      <c r="I7" s="100">
        <v>60</v>
      </c>
      <c r="J7" s="108">
        <v>760000</v>
      </c>
      <c r="K7" s="101">
        <v>40892</v>
      </c>
      <c r="L7" s="102">
        <v>0.625</v>
      </c>
      <c r="M7" s="34" t="s">
        <v>84</v>
      </c>
    </row>
    <row r="8" spans="1:14" s="16" customFormat="1">
      <c r="A8" s="37" t="s">
        <v>54</v>
      </c>
      <c r="B8" s="37" t="s">
        <v>54</v>
      </c>
      <c r="C8" s="37"/>
      <c r="D8" s="36">
        <f>SUM(D3:D7)</f>
        <v>7840849</v>
      </c>
      <c r="E8" s="36">
        <f>SUM(E3:E7)</f>
        <v>2169400</v>
      </c>
      <c r="F8" s="67"/>
      <c r="G8" s="36">
        <f>SUM(G3:G7)</f>
        <v>2027000</v>
      </c>
      <c r="H8" s="36">
        <f>SUM(H3:H7)</f>
        <v>0</v>
      </c>
      <c r="I8" s="64"/>
      <c r="J8" s="30">
        <v>2027000</v>
      </c>
      <c r="K8" s="40"/>
      <c r="L8" s="65"/>
      <c r="M8" s="36"/>
      <c r="N8" s="15"/>
    </row>
    <row r="9" spans="1:14">
      <c r="A9" s="42" t="s">
        <v>73</v>
      </c>
      <c r="B9" s="33"/>
      <c r="C9" s="33"/>
      <c r="D9" s="35"/>
      <c r="E9" s="35"/>
      <c r="F9" s="28"/>
      <c r="G9" s="30"/>
      <c r="H9" s="30"/>
      <c r="I9" s="29"/>
      <c r="J9" s="30">
        <v>2027000</v>
      </c>
      <c r="K9" s="31"/>
      <c r="L9" s="63"/>
      <c r="M9" s="36"/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shrnutí</vt:lpstr>
      <vt:lpstr>dt 1</vt:lpstr>
      <vt:lpstr>dt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Holanová Mirka</dc:creator>
  <cp:lastModifiedBy>Renata Fodorová</cp:lastModifiedBy>
  <cp:lastPrinted>2012-05-11T08:13:35Z</cp:lastPrinted>
  <dcterms:created xsi:type="dcterms:W3CDTF">2010-11-03T10:05:32Z</dcterms:created>
  <dcterms:modified xsi:type="dcterms:W3CDTF">2012-05-11T08:43:24Z</dcterms:modified>
</cp:coreProperties>
</file>