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08 RK\8_505_2017\"/>
    </mc:Choice>
  </mc:AlternateContent>
  <bookViews>
    <workbookView xWindow="0" yWindow="0" windowWidth="23040" windowHeight="9408"/>
  </bookViews>
  <sheets>
    <sheet name="tab. č. 6" sheetId="1" r:id="rId1"/>
  </sheets>
  <definedNames>
    <definedName name="_xlnm._FilterDatabase" localSheetId="0" hidden="1">'tab. č. 6'!$A$4:$I$89</definedName>
    <definedName name="_xlnm.Print_Titles" localSheetId="0">'tab. č. 6'!$A:$D,'tab. č. 6'!$1:$4</definedName>
    <definedName name="_xlnm.Print_Area" localSheetId="0">'tab. č. 6'!$A$1:$J$89</definedName>
    <definedName name="Z_9ACAA541_5870_49F2_BD4F_2793E6E5501E_.wvu.FilterData" localSheetId="0" hidden="1">'tab. č. 6'!$A$4:$I$89</definedName>
    <definedName name="Z_C5BD4477_DD32_4DCA_886D_4708F26F0065_.wvu.FilterData" localSheetId="0" hidden="1">'tab. č. 6'!$A$4:$I$89</definedName>
    <definedName name="Z_C5BD4477_DD32_4DCA_886D_4708F26F0065_.wvu.PrintTitles" localSheetId="0" hidden="1">'tab. č. 6'!$3:$4</definedName>
    <definedName name="Z_CD97A9FC_AADE_4F7C_8289_21397D00CE15_.wvu.FilterData" localSheetId="0" hidden="1">'tab. č. 6'!$A$4:$I$89</definedName>
    <definedName name="Z_DE395721_7B05_42C8_BFCC_925469DF603A_.wvu.Cols" localSheetId="0" hidden="1">'tab. č. 6'!$C:$C</definedName>
    <definedName name="Z_DE395721_7B05_42C8_BFCC_925469DF603A_.wvu.FilterData" localSheetId="0" hidden="1">'tab. č. 6'!$A$4:$I$89</definedName>
    <definedName name="Z_DE395721_7B05_42C8_BFCC_925469DF603A_.wvu.PrintArea" localSheetId="0" hidden="1">'tab. č. 6'!$A$1:$I$89</definedName>
    <definedName name="Z_DE395721_7B05_42C8_BFCC_925469DF603A_.wvu.PrintTitles" localSheetId="0" hidden="1">'tab. č. 6'!$A:$D,'tab. č. 6'!$1:$4</definedName>
  </definedNames>
  <calcPr calcId="152511"/>
  <customWorkbookViews>
    <customWorkbookView name="395 – osobní zobrazení" guid="{CD97A9FC-AADE-4F7C-8289-21397D00CE15}" mergeInterval="0" personalView="1" xWindow="92" yWindow="6" windowWidth="1792" windowHeight="1032" activeSheetId="1"/>
    <customWorkbookView name="Jan Vaníček – osobní zobrazení" guid="{A24ECDC8-ECB7-404C-9904-7568BCD24E1F}" mergeInterval="0" personalView="1" xWindow="953" yWindow="52" windowWidth="912" windowHeight="1003" activeSheetId="1" showComments="commIndAndComment"/>
    <customWorkbookView name="213 – osobní zobrazení" guid="{C5BD4477-DD32-4DCA-886D-4708F26F0065}" mergeInterval="0" personalView="1" maximized="1" xWindow="-8" yWindow="-8" windowWidth="1936" windowHeight="1056" activeSheetId="1"/>
    <customWorkbookView name="Jarkovský Václav Ing. – osobní zobrazení" guid="{DE395721-7B05-42C8-BFCC-925469DF603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89" i="1" l="1"/>
  <c r="H89" i="1"/>
  <c r="G92" i="1"/>
  <c r="H92" i="1"/>
  <c r="G93" i="1"/>
  <c r="H93" i="1"/>
  <c r="G94" i="1"/>
  <c r="H94" i="1"/>
  <c r="G95" i="1"/>
  <c r="H95" i="1"/>
  <c r="G96" i="1"/>
  <c r="H96" i="1"/>
  <c r="G97" i="1"/>
  <c r="H97" i="1"/>
  <c r="E89" i="1" l="1"/>
  <c r="I88" i="1" l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95" i="1" l="1"/>
  <c r="I94" i="1"/>
  <c r="I89" i="1"/>
  <c r="I93" i="1"/>
  <c r="I96" i="1"/>
  <c r="I92" i="1"/>
  <c r="F89" i="1"/>
  <c r="E92" i="1"/>
  <c r="F96" i="1"/>
  <c r="E96" i="1"/>
  <c r="F95" i="1"/>
  <c r="E95" i="1"/>
  <c r="F94" i="1"/>
  <c r="E94" i="1"/>
  <c r="F93" i="1"/>
  <c r="E93" i="1"/>
  <c r="F92" i="1"/>
  <c r="I97" i="1" l="1"/>
  <c r="E97" i="1"/>
  <c r="F97" i="1"/>
</calcChain>
</file>

<file path=xl/comments1.xml><?xml version="1.0" encoding="utf-8"?>
<comments xmlns="http://schemas.openxmlformats.org/spreadsheetml/2006/main">
  <authors>
    <author>Jarkovský Václav Ing.</author>
  </authors>
  <commentList>
    <comment ref="H8" authorId="0" shapeId="0">
      <text>
        <r>
          <rPr>
            <sz val="9"/>
            <color indexed="81"/>
            <rFont val="Tahoma"/>
            <family val="2"/>
            <charset val="238"/>
          </rPr>
          <t xml:space="preserve">úklid a údržba nemovitosti - mzdy Hluchák
</t>
        </r>
      </text>
    </comment>
  </commentList>
</comments>
</file>

<file path=xl/sharedStrings.xml><?xml version="1.0" encoding="utf-8"?>
<sst xmlns="http://schemas.openxmlformats.org/spreadsheetml/2006/main" count="103" uniqueCount="103">
  <si>
    <t>org.</t>
  </si>
  <si>
    <t>okr</t>
  </si>
  <si>
    <t>Gymnázium Boženy Němcové, Hradec Králové, Pospíšilova tř. 324</t>
  </si>
  <si>
    <t>Gymnázium J. K. Tyla, Hradec Králové, Tylovo nábřeží 682</t>
  </si>
  <si>
    <t>Gymnázium, Nový Bydžov, Komenského 77</t>
  </si>
  <si>
    <t>Obchodní akademie, Střední odborná škola a Jazyková škola s právem státní jazykové zkoušky, Hradec Králové</t>
  </si>
  <si>
    <t>Vyšší odborná škola a Střední odborná škola, Nový Bydžov, Jana Maláta 1869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</si>
  <si>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</si>
  <si>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</si>
  <si>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</si>
  <si>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</si>
  <si>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Střední průmyslová škola stavební, Hradec Králové, Pospíšilova tř. 787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</si>
  <si>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</si>
  <si>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</si>
  <si>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</si>
  <si>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Střední škola potravinářská, Smiřice, Gen. Govorova 110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</si>
  <si>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</si>
  <si>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</si>
  <si>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</si>
  <si>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Pedagogicko-psychologická poradna Královéhradeckého kraje, Hradec Králové, Na Okrouhlíku 1371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</si>
  <si>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</si>
  <si>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</si>
  <si>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</si>
  <si>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</si>
  <si>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</si>
  <si>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</si>
  <si>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</si>
  <si>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</si>
  <si>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Integrovaná střední škola, Nová Paka, Kumburská 846</t>
  </si>
  <si>
    <t>Střední odborné učiliště, Lázně Bělohrad, Zámecká 478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</si>
  <si>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</si>
  <si>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</si>
  <si>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</si>
  <si>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Gymnázium Jaroslava Žáka, Jaroměř, Lužická 423</t>
  </si>
  <si>
    <t>Jiráskovo gymnázium, Náchod, Řezníčkova 451</t>
  </si>
  <si>
    <t>Obchodní akademie, Náchod, Denisovo nábřeží 673</t>
  </si>
  <si>
    <t>Střední škola propagační tvorby a polygrafie, Velké Poříčí, Náchodská 285</t>
  </si>
  <si>
    <t>Střední škola řemeslná, Jaroměř, Studničkova 260</t>
  </si>
  <si>
    <t>Střední průmyslová škola, střední odborná škola a střední odborné učiliště, Nové Město nad Metují, Školní 1377</t>
  </si>
  <si>
    <t>Střední škola hotelnictví a  společného stravování, Teplice nad Metují, Střmenské podhradí 218</t>
  </si>
  <si>
    <t>Vyšší odborná škola stavební a Střední průmyslová škola stavební arch. Jana Letzela, Náchod, Pražská 931</t>
  </si>
  <si>
    <t>Střední škola a Základní škola, Nové Město nad Metují, Husovo nám. 1218</t>
  </si>
  <si>
    <t>Základní škola a Mateřská škola Josefa Zemana, Náchod, Jiráskova 461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</si>
  <si>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</si>
  <si>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</si>
  <si>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</si>
  <si>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</si>
  <si>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</si>
  <si>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</si>
  <si>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</si>
  <si>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</si>
  <si>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</si>
  <si>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domov,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</si>
  <si>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</si>
  <si>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</si>
  <si>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</si>
  <si>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Gymnázium, Vrchlabí, Komenského 586</t>
  </si>
  <si>
    <t>Gymnázium a Střední odborná škola, Hostinné, Horská 309</t>
  </si>
  <si>
    <t>Obchodní akademie, Trutnov, Malé náměstí 158</t>
  </si>
  <si>
    <t>Střední odborná škola a Střední odborné učiliště, Vrchlabí, Krkonošská 265</t>
  </si>
  <si>
    <t>Střední škola informatiky a služeb, Dvůr Králové nad Labem, Elišky Krásnohorské 2069</t>
  </si>
  <si>
    <t>Střední průmyslová škola, Trutnov, Školní 101</t>
  </si>
  <si>
    <t>Mateřská škola speciální, Trutnov, Na Struze 124</t>
  </si>
  <si>
    <t>Základní škola a Mateřská škola, Vrchlabí, Krkonošská 230</t>
  </si>
  <si>
    <t>Základní škola logopedická a Mateřská škola logopedická, Choustníkovo Hradiště 161</t>
  </si>
  <si>
    <t>Základní škola a Praktická škola, Dvůr Králové nad Labem, Přemyslova 479</t>
  </si>
  <si>
    <t>Speciální základní škola Augustina Bartoše, Úpice, Nábřeží pplk. A. Bunzla 660</t>
  </si>
  <si>
    <t>Dětský domov, základní škola a školní jídelna, Dolní Lánov 240</t>
  </si>
  <si>
    <t>Dětský domov a školní jídelna, Vrchlabí, Žižkova 497</t>
  </si>
  <si>
    <t>okres Hradec Králové</t>
  </si>
  <si>
    <t>okres Jičín</t>
  </si>
  <si>
    <t>okres Náchod</t>
  </si>
  <si>
    <t>okres Rychnov n. Kn.</t>
  </si>
  <si>
    <t>okres Trutnov</t>
  </si>
  <si>
    <t>CELKEM</t>
  </si>
  <si>
    <t>Střední průmyslová škola, Hronov, Hostovského 910</t>
  </si>
  <si>
    <t xml:space="preserve">ODPA </t>
  </si>
  <si>
    <t>polytech. kroužky, OON</t>
  </si>
  <si>
    <t>platy učitelů odborných předmětů</t>
  </si>
  <si>
    <t>ostatní - individ. úpravy</t>
  </si>
  <si>
    <t>region. soutěže kap.9, OON</t>
  </si>
  <si>
    <t>celk. limit mzdových prostředků</t>
  </si>
  <si>
    <t>částky v tis. Kč</t>
  </si>
  <si>
    <t>Příspěvkové organizace kraje</t>
  </si>
  <si>
    <t>tab. č. 6</t>
  </si>
  <si>
    <t>Nastavení specifických ukazatelů PO limit mzdových prostředků hrazených z příspěvku na provoz pro rok 2017</t>
  </si>
  <si>
    <t>Rada KHK dne 10.4.2017</t>
  </si>
  <si>
    <t>Střední škola profesní přípravy, Hradec Králové, 17. listopadu 1212</t>
  </si>
  <si>
    <t>Vyšší odborná škola, Střední škola, Základní škola a Mateřská škola, Hradec Králové, Štefánikova 549</t>
  </si>
  <si>
    <t>Gymnázium, střední odborná škola, střední odborné učiliště a vyšší odborná škola, Hořice, Riegrova 1403</t>
  </si>
  <si>
    <t>Střední škola řemesel a Základní škola, Hořice, Havlíčkova 54</t>
  </si>
  <si>
    <t>Základní škola a Praktická škola, Jičín, Soudná 12</t>
  </si>
  <si>
    <t>Střední škola oděvní, ekonomiky a služeb Červený Kostelec,17.listopadu 1197</t>
  </si>
  <si>
    <t>Základní škola, Jaroměř, Komenského 392</t>
  </si>
  <si>
    <t>Střední škola zemědělská a ekologická a střední odborné učiliště chladicí a klimatizační techniky, Kostelec nad Orlicí, Komenského 873</t>
  </si>
  <si>
    <t>Základní škola,  Kostelec nad Orlicí, Komenského 515</t>
  </si>
  <si>
    <t>Vyšší odborná škola zdravotnická Střední zdravotnická škola, Trutnov, Procházkova 303</t>
  </si>
  <si>
    <t>Česká lesnická akademie Trutnov-střední škola a vyšší odborná škola, Lesnická 9</t>
  </si>
  <si>
    <t>Střední odborná škola a Střední odborné učiliště, Trutnov, Volanovská 243</t>
  </si>
  <si>
    <t>Střední škola  a Základní škola Sluneční, Hostinné, Mládežnická 329</t>
  </si>
  <si>
    <t>Základní škola a Mateřská škola při dětské léčebně, Jánské Lázně, Horní promenáda 268</t>
  </si>
  <si>
    <t>Mateřská škola, Základní škola a Praktická škola, Trutnov</t>
  </si>
  <si>
    <t>Dětský domov, Základní škola speciální a Praktická škola Jaroměř, Palackého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</si>
</sst>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name val="Times New Roman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3" fillId="0" borderId="4" xfId="1" applyFont="1" applyFill="1" applyBorder="1" applyAlignment="1">
      <alignment horizontal="center" vertical="center" wrapText="1"/>
    </xf>
    <xf numFmtId="1" fontId="2" fillId="0" borderId="7" xfId="1" applyNumberFormat="1" applyFont="1" applyBorder="1" applyAlignment="1">
      <alignment horizontal="center" vertical="center"/>
    </xf>
    <xf numFmtId="1" fontId="4" fillId="0" borderId="8" xfId="1" applyNumberFormat="1" applyFont="1" applyBorder="1" applyAlignment="1">
      <alignment horizontal="center" vertical="center"/>
    </xf>
    <xf numFmtId="1" fontId="4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4" fillId="0" borderId="13" xfId="1" applyNumberFormat="1" applyFont="1" applyBorder="1" applyAlignment="1">
      <alignment horizontal="center" vertical="center"/>
    </xf>
    <xf numFmtId="1" fontId="2" fillId="0" borderId="15" xfId="1" applyNumberFormat="1" applyFont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1" fontId="2" fillId="0" borderId="17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1" fontId="4" fillId="0" borderId="20" xfId="1" applyNumberFormat="1" applyFont="1" applyBorder="1" applyAlignment="1">
      <alignment horizontal="center" vertical="center"/>
    </xf>
    <xf numFmtId="1" fontId="4" fillId="0" borderId="18" xfId="1" applyNumberFormat="1" applyFont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 wrapText="1"/>
    </xf>
    <xf numFmtId="164" fontId="0" fillId="0" borderId="20" xfId="0" applyNumberFormat="1" applyFill="1" applyBorder="1" applyAlignment="1">
      <alignment horizontal="center"/>
    </xf>
    <xf numFmtId="164" fontId="5" fillId="0" borderId="20" xfId="0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/>
    <xf numFmtId="0" fontId="3" fillId="0" borderId="9" xfId="1" applyNumberFormat="1" applyFont="1" applyBorder="1" applyAlignment="1">
      <alignment horizontal="left" vertical="center" wrapText="1"/>
    </xf>
    <xf numFmtId="0" fontId="3" fillId="0" borderId="9" xfId="1" applyNumberFormat="1" applyFont="1" applyFill="1" applyBorder="1" applyAlignment="1">
      <alignment horizontal="left" vertical="center" wrapText="1"/>
    </xf>
    <xf numFmtId="0" fontId="7" fillId="0" borderId="9" xfId="1" applyNumberFormat="1" applyFont="1" applyBorder="1" applyAlignment="1">
      <alignment horizontal="left" vertical="center" wrapText="1"/>
    </xf>
    <xf numFmtId="0" fontId="8" fillId="0" borderId="11" xfId="1" applyNumberFormat="1" applyFont="1" applyBorder="1" applyAlignment="1">
      <alignment horizontal="left" vertical="center" wrapText="1"/>
    </xf>
    <xf numFmtId="0" fontId="7" fillId="0" borderId="14" xfId="1" applyNumberFormat="1" applyFont="1" applyBorder="1" applyAlignment="1">
      <alignment horizontal="left" vertical="center" wrapText="1"/>
    </xf>
    <xf numFmtId="0" fontId="7" fillId="2" borderId="9" xfId="1" applyNumberFormat="1" applyFont="1" applyFill="1" applyBorder="1" applyAlignment="1">
      <alignment horizontal="left" vertical="center" wrapText="1"/>
    </xf>
    <xf numFmtId="0" fontId="7" fillId="0" borderId="11" xfId="1" applyNumberFormat="1" applyFont="1" applyBorder="1" applyAlignment="1">
      <alignment horizontal="left" vertical="center" wrapText="1"/>
    </xf>
    <xf numFmtId="0" fontId="7" fillId="2" borderId="14" xfId="1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7" fillId="0" borderId="9" xfId="1" applyNumberFormat="1" applyFont="1" applyFill="1" applyBorder="1" applyAlignment="1">
      <alignment horizontal="left" vertical="center" wrapText="1"/>
    </xf>
    <xf numFmtId="0" fontId="7" fillId="0" borderId="19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wrapText="1"/>
    </xf>
    <xf numFmtId="0" fontId="7" fillId="3" borderId="9" xfId="1" applyNumberFormat="1" applyFont="1" applyFill="1" applyBorder="1" applyAlignment="1">
      <alignment horizontal="left" vertical="center" wrapText="1"/>
    </xf>
    <xf numFmtId="0" fontId="10" fillId="0" borderId="0" xfId="0" applyFont="1"/>
    <xf numFmtId="1" fontId="2" fillId="0" borderId="8" xfId="1" applyNumberFormat="1" applyFont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" fontId="2" fillId="0" borderId="18" xfId="1" applyNumberFormat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4" fontId="15" fillId="0" borderId="21" xfId="0" applyNumberFormat="1" applyFont="1" applyBorder="1" applyAlignment="1">
      <alignment horizontal="center" wrapText="1"/>
    </xf>
    <xf numFmtId="164" fontId="14" fillId="0" borderId="23" xfId="0" applyNumberFormat="1" applyFont="1" applyBorder="1" applyAlignment="1">
      <alignment horizontal="center" vertical="center"/>
    </xf>
    <xf numFmtId="164" fontId="14" fillId="0" borderId="25" xfId="0" applyNumberFormat="1" applyFont="1" applyBorder="1" applyAlignment="1">
      <alignment horizontal="center" vertical="center"/>
    </xf>
    <xf numFmtId="164" fontId="14" fillId="0" borderId="22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164" fontId="16" fillId="0" borderId="20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164" fontId="17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16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/>
    <xf numFmtId="164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14" fillId="0" borderId="37" xfId="0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wrapText="1"/>
    </xf>
    <xf numFmtId="164" fontId="0" fillId="0" borderId="26" xfId="0" applyNumberFormat="1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164" fontId="0" fillId="0" borderId="32" xfId="0" applyNumberFormat="1" applyFill="1" applyBorder="1" applyAlignment="1">
      <alignment horizontal="center" vertical="center"/>
    </xf>
    <xf numFmtId="164" fontId="0" fillId="0" borderId="35" xfId="0" applyNumberFormat="1" applyFill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/>
    <xf numFmtId="0" fontId="7" fillId="0" borderId="5" xfId="1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N97"/>
  <sheetViews>
    <sheetView tabSelected="1" zoomScaleNormal="100" workbookViewId="0">
      <pane xSplit="4" ySplit="4" topLeftCell="E34" activePane="bottomRight" state="frozen"/>
      <selection pane="topRight" activeCell="E1" sqref="E1"/>
      <selection pane="bottomLeft" activeCell="A5" sqref="A5"/>
      <selection pane="bottomRight" activeCell="L49" sqref="L49"/>
    </sheetView>
  </sheetViews>
  <sheetFormatPr defaultRowHeight="22.95" customHeight="1" x14ac:dyDescent="0.3"/>
  <cols>
    <col min="1" max="1" width="5.5546875" customWidth="1"/>
    <col min="2" max="2" width="5.6640625" style="40" customWidth="1"/>
    <col min="3" max="3" width="5.109375" hidden="1" customWidth="1"/>
    <col min="4" max="4" width="59.44140625" style="25" customWidth="1"/>
    <col min="5" max="5" width="11.5546875" style="24" customWidth="1"/>
    <col min="6" max="6" width="10.88671875" style="24" customWidth="1"/>
    <col min="7" max="7" width="9.6640625" hidden="1" customWidth="1"/>
    <col min="8" max="8" width="9.44140625" hidden="1" customWidth="1"/>
    <col min="9" max="9" width="11.6640625" customWidth="1"/>
    <col min="14" max="14" width="50.33203125" style="87" customWidth="1"/>
  </cols>
  <sheetData>
    <row r="1" spans="1:10" ht="14.4" x14ac:dyDescent="0.3">
      <c r="J1" s="80" t="s">
        <v>84</v>
      </c>
    </row>
    <row r="2" spans="1:10" ht="15.6" x14ac:dyDescent="0.3">
      <c r="A2" s="81" t="s">
        <v>85</v>
      </c>
    </row>
    <row r="3" spans="1:10" ht="15" thickBot="1" x14ac:dyDescent="0.35">
      <c r="A3" t="s">
        <v>86</v>
      </c>
      <c r="I3" s="79" t="s">
        <v>82</v>
      </c>
    </row>
    <row r="4" spans="1:10" ht="42.75" customHeight="1" thickBot="1" x14ac:dyDescent="0.35">
      <c r="A4" s="51" t="s">
        <v>0</v>
      </c>
      <c r="B4" s="52" t="s">
        <v>76</v>
      </c>
      <c r="C4" s="53" t="s">
        <v>1</v>
      </c>
      <c r="D4" s="1" t="s">
        <v>83</v>
      </c>
      <c r="E4" s="61" t="s">
        <v>78</v>
      </c>
      <c r="F4" s="62" t="s">
        <v>77</v>
      </c>
      <c r="G4" s="63" t="s">
        <v>80</v>
      </c>
      <c r="H4" s="64" t="s">
        <v>79</v>
      </c>
      <c r="I4" s="54" t="s">
        <v>81</v>
      </c>
    </row>
    <row r="5" spans="1:10" ht="14.4" hidden="1" x14ac:dyDescent="0.3">
      <c r="A5" s="2">
        <v>301</v>
      </c>
      <c r="B5" s="41">
        <v>3121</v>
      </c>
      <c r="C5" s="3">
        <v>1</v>
      </c>
      <c r="D5" s="26" t="s">
        <v>2</v>
      </c>
      <c r="E5" s="88"/>
      <c r="F5" s="65"/>
      <c r="G5" s="66"/>
      <c r="H5" s="67"/>
      <c r="I5" s="55">
        <f t="shared" ref="I5:I36" si="0">E5+G5+H5+F5</f>
        <v>0</v>
      </c>
      <c r="J5" s="86"/>
    </row>
    <row r="6" spans="1:10" ht="14.4" hidden="1" x14ac:dyDescent="0.3">
      <c r="A6" s="2">
        <v>302</v>
      </c>
      <c r="B6" s="41">
        <v>3121</v>
      </c>
      <c r="C6" s="3">
        <v>1</v>
      </c>
      <c r="D6" s="26" t="s">
        <v>3</v>
      </c>
      <c r="E6" s="89"/>
      <c r="F6" s="68"/>
      <c r="G6" s="69"/>
      <c r="H6" s="70"/>
      <c r="I6" s="55">
        <f t="shared" si="0"/>
        <v>0</v>
      </c>
      <c r="J6" s="86"/>
    </row>
    <row r="7" spans="1:10" ht="14.4" hidden="1" x14ac:dyDescent="0.3">
      <c r="A7" s="2">
        <v>303</v>
      </c>
      <c r="B7" s="41">
        <v>3121</v>
      </c>
      <c r="C7" s="3">
        <v>1</v>
      </c>
      <c r="D7" s="26" t="s">
        <v>4</v>
      </c>
      <c r="E7" s="89"/>
      <c r="F7" s="68"/>
      <c r="G7" s="69"/>
      <c r="H7" s="70"/>
      <c r="I7" s="55">
        <f t="shared" si="0"/>
        <v>0</v>
      </c>
      <c r="J7" s="86"/>
    </row>
    <row r="8" spans="1:10" ht="26.4" hidden="1" x14ac:dyDescent="0.3">
      <c r="A8" s="2">
        <v>312</v>
      </c>
      <c r="B8" s="41">
        <v>3122</v>
      </c>
      <c r="C8" s="3">
        <v>1</v>
      </c>
      <c r="D8" s="26" t="s">
        <v>5</v>
      </c>
      <c r="E8" s="89"/>
      <c r="F8" s="68"/>
      <c r="G8" s="69"/>
      <c r="H8" s="71"/>
      <c r="I8" s="55">
        <f t="shared" si="0"/>
        <v>0</v>
      </c>
      <c r="J8" s="86"/>
    </row>
    <row r="9" spans="1:10" ht="26.4" hidden="1" x14ac:dyDescent="0.3">
      <c r="A9" s="2">
        <v>310</v>
      </c>
      <c r="B9" s="41">
        <v>3122</v>
      </c>
      <c r="C9" s="3">
        <v>1</v>
      </c>
      <c r="D9" s="26" t="s">
        <v>6</v>
      </c>
      <c r="E9" s="89"/>
      <c r="F9" s="68"/>
      <c r="G9" s="69"/>
      <c r="H9" s="70"/>
      <c r="I9" s="55">
        <f t="shared" si="0"/>
        <v>0</v>
      </c>
      <c r="J9" s="86"/>
    </row>
    <row r="10" spans="1:10" ht="26.4" hidden="1" x14ac:dyDescent="0.3">
      <c r="A10" s="2">
        <v>307</v>
      </c>
      <c r="B10" s="41">
        <v>3122</v>
      </c>
      <c r="C10" s="3">
        <v>1</v>
      </c>
      <c r="D10" s="26" t="s">
        <v>7</v>
      </c>
      <c r="E10" s="89"/>
      <c r="F10" s="68"/>
      <c r="G10" s="69"/>
      <c r="H10" s="70"/>
      <c r="I10" s="55">
        <f t="shared" si="0"/>
        <v>0</v>
      </c>
      <c r="J10" s="86"/>
    </row>
    <row r="11" spans="1:10" ht="26.4" x14ac:dyDescent="0.3">
      <c r="A11" s="2">
        <v>308</v>
      </c>
      <c r="B11" s="41">
        <v>3127</v>
      </c>
      <c r="C11" s="3">
        <v>1</v>
      </c>
      <c r="D11" s="27" t="s">
        <v>8</v>
      </c>
      <c r="E11" s="89">
        <v>974.8</v>
      </c>
      <c r="F11" s="68"/>
      <c r="G11" s="69"/>
      <c r="H11" s="70"/>
      <c r="I11" s="55">
        <f t="shared" si="0"/>
        <v>974.8</v>
      </c>
      <c r="J11" s="86"/>
    </row>
    <row r="12" spans="1:10" ht="26.4" x14ac:dyDescent="0.3">
      <c r="A12" s="2">
        <v>309</v>
      </c>
      <c r="B12" s="41">
        <v>3127</v>
      </c>
      <c r="C12" s="3">
        <v>1</v>
      </c>
      <c r="D12" s="26" t="s">
        <v>9</v>
      </c>
      <c r="E12" s="89">
        <v>221</v>
      </c>
      <c r="F12" s="68">
        <v>40</v>
      </c>
      <c r="G12" s="69"/>
      <c r="H12" s="70"/>
      <c r="I12" s="55">
        <f t="shared" si="0"/>
        <v>261</v>
      </c>
      <c r="J12" s="86"/>
    </row>
    <row r="13" spans="1:10" ht="26.4" hidden="1" x14ac:dyDescent="0.3">
      <c r="A13" s="2">
        <v>317</v>
      </c>
      <c r="B13" s="41">
        <v>3127</v>
      </c>
      <c r="C13" s="3">
        <v>1</v>
      </c>
      <c r="D13" s="26" t="s">
        <v>10</v>
      </c>
      <c r="E13" s="89"/>
      <c r="F13" s="68"/>
      <c r="G13" s="69"/>
      <c r="H13" s="70"/>
      <c r="I13" s="55">
        <f t="shared" si="0"/>
        <v>0</v>
      </c>
      <c r="J13" s="86"/>
    </row>
    <row r="14" spans="1:10" ht="26.4" x14ac:dyDescent="0.3">
      <c r="A14" s="2">
        <v>305</v>
      </c>
      <c r="B14" s="41">
        <v>3122</v>
      </c>
      <c r="C14" s="3">
        <v>1</v>
      </c>
      <c r="D14" s="26" t="s">
        <v>11</v>
      </c>
      <c r="E14" s="89"/>
      <c r="F14" s="68">
        <v>18</v>
      </c>
      <c r="G14" s="69"/>
      <c r="H14" s="70"/>
      <c r="I14" s="55">
        <f t="shared" si="0"/>
        <v>18</v>
      </c>
      <c r="J14" s="86"/>
    </row>
    <row r="15" spans="1:10" ht="26.4" hidden="1" x14ac:dyDescent="0.3">
      <c r="A15" s="2">
        <v>314</v>
      </c>
      <c r="B15" s="41">
        <v>3122</v>
      </c>
      <c r="C15" s="3">
        <v>1</v>
      </c>
      <c r="D15" s="26" t="s">
        <v>12</v>
      </c>
      <c r="E15" s="89"/>
      <c r="F15" s="68"/>
      <c r="G15" s="69"/>
      <c r="H15" s="70"/>
      <c r="I15" s="55">
        <f t="shared" si="0"/>
        <v>0</v>
      </c>
      <c r="J15" s="86"/>
    </row>
    <row r="16" spans="1:10" ht="14.4" x14ac:dyDescent="0.3">
      <c r="A16" s="2">
        <v>445</v>
      </c>
      <c r="B16" s="41">
        <v>3127</v>
      </c>
      <c r="C16" s="3">
        <v>1</v>
      </c>
      <c r="D16" s="26" t="s">
        <v>13</v>
      </c>
      <c r="E16" s="89">
        <v>478.3</v>
      </c>
      <c r="F16" s="68"/>
      <c r="G16" s="69"/>
      <c r="H16" s="70"/>
      <c r="I16" s="55">
        <f t="shared" si="0"/>
        <v>478.3</v>
      </c>
      <c r="J16" s="86"/>
    </row>
    <row r="17" spans="1:10" ht="14.4" hidden="1" x14ac:dyDescent="0.3">
      <c r="A17" s="2">
        <v>318</v>
      </c>
      <c r="B17" s="41">
        <v>3127</v>
      </c>
      <c r="C17" s="3">
        <v>1</v>
      </c>
      <c r="D17" s="26" t="s">
        <v>14</v>
      </c>
      <c r="E17" s="89"/>
      <c r="F17" s="68"/>
      <c r="G17" s="69"/>
      <c r="H17" s="70"/>
      <c r="I17" s="55">
        <f t="shared" si="0"/>
        <v>0</v>
      </c>
      <c r="J17" s="86"/>
    </row>
    <row r="18" spans="1:10" ht="14.4" hidden="1" x14ac:dyDescent="0.3">
      <c r="A18" s="2">
        <v>446</v>
      </c>
      <c r="B18" s="41">
        <v>3127</v>
      </c>
      <c r="C18" s="3">
        <v>1</v>
      </c>
      <c r="D18" s="26" t="s">
        <v>15</v>
      </c>
      <c r="E18" s="89"/>
      <c r="F18" s="68"/>
      <c r="G18" s="69"/>
      <c r="H18" s="70"/>
      <c r="I18" s="55">
        <f t="shared" si="0"/>
        <v>0</v>
      </c>
      <c r="J18" s="86"/>
    </row>
    <row r="19" spans="1:10" ht="14.4" x14ac:dyDescent="0.3">
      <c r="A19" s="2">
        <v>319</v>
      </c>
      <c r="B19" s="41">
        <v>3124</v>
      </c>
      <c r="C19" s="3">
        <v>1</v>
      </c>
      <c r="D19" s="26" t="s">
        <v>87</v>
      </c>
      <c r="E19" s="89">
        <v>60.3</v>
      </c>
      <c r="F19" s="68"/>
      <c r="G19" s="69"/>
      <c r="H19" s="70"/>
      <c r="I19" s="55">
        <f t="shared" si="0"/>
        <v>60.3</v>
      </c>
      <c r="J19" s="86"/>
    </row>
    <row r="20" spans="1:10" ht="26.4" hidden="1" x14ac:dyDescent="0.3">
      <c r="A20" s="2">
        <v>320</v>
      </c>
      <c r="B20" s="41">
        <v>3114</v>
      </c>
      <c r="C20" s="3">
        <v>1</v>
      </c>
      <c r="D20" s="26" t="s">
        <v>16</v>
      </c>
      <c r="E20" s="89"/>
      <c r="F20" s="68"/>
      <c r="G20" s="69"/>
      <c r="H20" s="70"/>
      <c r="I20" s="55">
        <f t="shared" si="0"/>
        <v>0</v>
      </c>
      <c r="J20" s="86"/>
    </row>
    <row r="21" spans="1:10" ht="26.4" hidden="1" x14ac:dyDescent="0.3">
      <c r="A21" s="2">
        <v>321</v>
      </c>
      <c r="B21" s="41">
        <v>3114</v>
      </c>
      <c r="C21" s="3">
        <v>1</v>
      </c>
      <c r="D21" s="26" t="s">
        <v>88</v>
      </c>
      <c r="E21" s="89"/>
      <c r="F21" s="68"/>
      <c r="G21" s="69"/>
      <c r="H21" s="70"/>
      <c r="I21" s="55">
        <f t="shared" si="0"/>
        <v>0</v>
      </c>
      <c r="J21" s="86"/>
    </row>
    <row r="22" spans="1:10" ht="26.4" hidden="1" x14ac:dyDescent="0.3">
      <c r="A22" s="2">
        <v>327</v>
      </c>
      <c r="B22" s="41">
        <v>3114</v>
      </c>
      <c r="C22" s="3">
        <v>1</v>
      </c>
      <c r="D22" s="26" t="s">
        <v>17</v>
      </c>
      <c r="E22" s="89"/>
      <c r="F22" s="68"/>
      <c r="G22" s="69"/>
      <c r="H22" s="70"/>
      <c r="I22" s="55">
        <f t="shared" si="0"/>
        <v>0</v>
      </c>
      <c r="J22" s="86"/>
    </row>
    <row r="23" spans="1:10" ht="14.4" hidden="1" x14ac:dyDescent="0.3">
      <c r="A23" s="2">
        <v>325</v>
      </c>
      <c r="B23" s="41">
        <v>3114</v>
      </c>
      <c r="C23" s="3">
        <v>1</v>
      </c>
      <c r="D23" s="26" t="s">
        <v>18</v>
      </c>
      <c r="E23" s="89"/>
      <c r="F23" s="68"/>
      <c r="G23" s="69"/>
      <c r="H23" s="70"/>
      <c r="I23" s="55">
        <f t="shared" si="0"/>
        <v>0</v>
      </c>
      <c r="J23" s="86"/>
    </row>
    <row r="24" spans="1:10" ht="26.4" hidden="1" x14ac:dyDescent="0.3">
      <c r="A24" s="2">
        <v>455</v>
      </c>
      <c r="B24" s="41">
        <v>3146</v>
      </c>
      <c r="C24" s="3">
        <v>1</v>
      </c>
      <c r="D24" s="26" t="s">
        <v>19</v>
      </c>
      <c r="E24" s="89"/>
      <c r="F24" s="68"/>
      <c r="G24" s="69"/>
      <c r="H24" s="70"/>
      <c r="I24" s="55">
        <f t="shared" si="0"/>
        <v>0</v>
      </c>
      <c r="J24" s="86"/>
    </row>
    <row r="25" spans="1:10" ht="14.4" hidden="1" x14ac:dyDescent="0.3">
      <c r="A25" s="2">
        <v>322</v>
      </c>
      <c r="B25" s="41">
        <v>3133</v>
      </c>
      <c r="C25" s="3">
        <v>1</v>
      </c>
      <c r="D25" s="26" t="s">
        <v>20</v>
      </c>
      <c r="E25" s="89"/>
      <c r="F25" s="68"/>
      <c r="G25" s="69"/>
      <c r="H25" s="70"/>
      <c r="I25" s="55">
        <f t="shared" si="0"/>
        <v>0</v>
      </c>
      <c r="J25" s="86"/>
    </row>
    <row r="26" spans="1:10" ht="26.4" hidden="1" x14ac:dyDescent="0.3">
      <c r="A26" s="2">
        <v>332</v>
      </c>
      <c r="B26" s="41">
        <v>3147</v>
      </c>
      <c r="C26" s="3">
        <v>1</v>
      </c>
      <c r="D26" s="28" t="s">
        <v>21</v>
      </c>
      <c r="E26" s="89"/>
      <c r="F26" s="68"/>
      <c r="G26" s="69"/>
      <c r="H26" s="70"/>
      <c r="I26" s="55">
        <f t="shared" si="0"/>
        <v>0</v>
      </c>
      <c r="J26" s="86"/>
    </row>
    <row r="27" spans="1:10" ht="15" hidden="1" thickBot="1" x14ac:dyDescent="0.35">
      <c r="A27" s="2">
        <v>335</v>
      </c>
      <c r="B27" s="43">
        <v>3141</v>
      </c>
      <c r="C27" s="4">
        <v>1</v>
      </c>
      <c r="D27" s="29" t="s">
        <v>22</v>
      </c>
      <c r="E27" s="90"/>
      <c r="F27" s="72"/>
      <c r="G27" s="73"/>
      <c r="H27" s="74"/>
      <c r="I27" s="56">
        <f t="shared" si="0"/>
        <v>0</v>
      </c>
      <c r="J27" s="86"/>
    </row>
    <row r="28" spans="1:10" ht="14.4" hidden="1" x14ac:dyDescent="0.3">
      <c r="A28" s="5">
        <v>390</v>
      </c>
      <c r="B28" s="42">
        <v>3121</v>
      </c>
      <c r="C28" s="6">
        <v>2</v>
      </c>
      <c r="D28" s="30" t="s">
        <v>23</v>
      </c>
      <c r="E28" s="91"/>
      <c r="F28" s="75"/>
      <c r="G28" s="76"/>
      <c r="H28" s="77"/>
      <c r="I28" s="57">
        <f t="shared" si="0"/>
        <v>0</v>
      </c>
      <c r="J28" s="86"/>
    </row>
    <row r="29" spans="1:10" ht="26.4" hidden="1" x14ac:dyDescent="0.3">
      <c r="A29" s="7">
        <v>391</v>
      </c>
      <c r="B29" s="41">
        <v>3127</v>
      </c>
      <c r="C29" s="6">
        <v>2</v>
      </c>
      <c r="D29" s="30" t="s">
        <v>89</v>
      </c>
      <c r="E29" s="89"/>
      <c r="F29" s="68"/>
      <c r="G29" s="69"/>
      <c r="H29" s="70"/>
      <c r="I29" s="55">
        <f t="shared" si="0"/>
        <v>0</v>
      </c>
      <c r="J29" s="86"/>
    </row>
    <row r="30" spans="1:10" ht="26.4" hidden="1" x14ac:dyDescent="0.3">
      <c r="A30" s="2">
        <v>392</v>
      </c>
      <c r="B30" s="41">
        <v>3127</v>
      </c>
      <c r="C30" s="3">
        <v>2</v>
      </c>
      <c r="D30" s="31" t="s">
        <v>24</v>
      </c>
      <c r="E30" s="89"/>
      <c r="F30" s="68"/>
      <c r="G30" s="69"/>
      <c r="H30" s="70"/>
      <c r="I30" s="55">
        <f t="shared" si="0"/>
        <v>0</v>
      </c>
      <c r="J30" s="86"/>
    </row>
    <row r="31" spans="1:10" ht="14.4" hidden="1" x14ac:dyDescent="0.3">
      <c r="A31" s="2">
        <v>393</v>
      </c>
      <c r="B31" s="41">
        <v>3122</v>
      </c>
      <c r="C31" s="3">
        <v>2</v>
      </c>
      <c r="D31" s="28" t="s">
        <v>25</v>
      </c>
      <c r="E31" s="89"/>
      <c r="F31" s="68"/>
      <c r="G31" s="69"/>
      <c r="H31" s="70"/>
      <c r="I31" s="55">
        <f t="shared" si="0"/>
        <v>0</v>
      </c>
      <c r="J31" s="86"/>
    </row>
    <row r="32" spans="1:10" ht="14.4" hidden="1" x14ac:dyDescent="0.3">
      <c r="A32" s="2">
        <v>395</v>
      </c>
      <c r="B32" s="41">
        <v>3122</v>
      </c>
      <c r="C32" s="3">
        <v>2</v>
      </c>
      <c r="D32" s="31" t="s">
        <v>26</v>
      </c>
      <c r="E32" s="89"/>
      <c r="F32" s="68"/>
      <c r="G32" s="69"/>
      <c r="H32" s="70"/>
      <c r="I32" s="55">
        <f t="shared" si="0"/>
        <v>0</v>
      </c>
      <c r="J32" s="86"/>
    </row>
    <row r="33" spans="1:10" ht="14.4" hidden="1" x14ac:dyDescent="0.3">
      <c r="A33" s="2">
        <v>397</v>
      </c>
      <c r="B33" s="41">
        <v>3127</v>
      </c>
      <c r="C33" s="3">
        <v>2</v>
      </c>
      <c r="D33" s="31" t="s">
        <v>27</v>
      </c>
      <c r="E33" s="89"/>
      <c r="F33" s="68"/>
      <c r="G33" s="69"/>
      <c r="H33" s="70"/>
      <c r="I33" s="55">
        <f t="shared" si="0"/>
        <v>0</v>
      </c>
      <c r="J33" s="86"/>
    </row>
    <row r="34" spans="1:10" ht="14.4" x14ac:dyDescent="0.3">
      <c r="A34" s="2">
        <v>399</v>
      </c>
      <c r="B34" s="41">
        <v>3127</v>
      </c>
      <c r="C34" s="3">
        <v>2</v>
      </c>
      <c r="D34" s="31" t="s">
        <v>28</v>
      </c>
      <c r="E34" s="89">
        <v>362.4</v>
      </c>
      <c r="F34" s="68"/>
      <c r="G34" s="69"/>
      <c r="H34" s="70"/>
      <c r="I34" s="55">
        <f t="shared" si="0"/>
        <v>362.4</v>
      </c>
      <c r="J34" s="86"/>
    </row>
    <row r="35" spans="1:10" ht="14.4" x14ac:dyDescent="0.3">
      <c r="A35" s="2">
        <v>450</v>
      </c>
      <c r="B35" s="41">
        <v>3127</v>
      </c>
      <c r="C35" s="3">
        <v>2</v>
      </c>
      <c r="D35" s="28" t="s">
        <v>29</v>
      </c>
      <c r="E35" s="89">
        <v>30.1</v>
      </c>
      <c r="F35" s="68"/>
      <c r="G35" s="69"/>
      <c r="H35" s="70"/>
      <c r="I35" s="55">
        <f t="shared" si="0"/>
        <v>30.1</v>
      </c>
      <c r="J35" s="86"/>
    </row>
    <row r="36" spans="1:10" ht="14.4" hidden="1" x14ac:dyDescent="0.3">
      <c r="A36" s="2">
        <v>400</v>
      </c>
      <c r="B36" s="41">
        <v>3127</v>
      </c>
      <c r="C36" s="3">
        <v>2</v>
      </c>
      <c r="D36" s="28" t="s">
        <v>30</v>
      </c>
      <c r="E36" s="89"/>
      <c r="F36" s="68"/>
      <c r="G36" s="69"/>
      <c r="H36" s="70"/>
      <c r="I36" s="55">
        <f t="shared" si="0"/>
        <v>0</v>
      </c>
      <c r="J36" s="86"/>
    </row>
    <row r="37" spans="1:10" ht="26.4" x14ac:dyDescent="0.3">
      <c r="A37" s="2">
        <v>394</v>
      </c>
      <c r="B37" s="41">
        <v>3127</v>
      </c>
      <c r="C37" s="3">
        <v>2</v>
      </c>
      <c r="D37" s="31" t="s">
        <v>31</v>
      </c>
      <c r="E37" s="89">
        <v>454.4</v>
      </c>
      <c r="F37" s="68">
        <v>14</v>
      </c>
      <c r="G37" s="69"/>
      <c r="H37" s="70"/>
      <c r="I37" s="55">
        <f t="shared" ref="I37:I68" si="1">E37+G37+H37+F37</f>
        <v>468.4</v>
      </c>
      <c r="J37" s="86"/>
    </row>
    <row r="38" spans="1:10" ht="14.4" hidden="1" x14ac:dyDescent="0.3">
      <c r="A38" s="2">
        <v>401</v>
      </c>
      <c r="B38" s="41">
        <v>3124</v>
      </c>
      <c r="C38" s="3">
        <v>2</v>
      </c>
      <c r="D38" s="28" t="s">
        <v>90</v>
      </c>
      <c r="E38" s="89"/>
      <c r="F38" s="68"/>
      <c r="G38" s="69"/>
      <c r="H38" s="70"/>
      <c r="I38" s="55">
        <f t="shared" si="1"/>
        <v>0</v>
      </c>
      <c r="J38" s="86"/>
    </row>
    <row r="39" spans="1:10" ht="15" hidden="1" thickBot="1" x14ac:dyDescent="0.35">
      <c r="A39" s="8">
        <v>452</v>
      </c>
      <c r="B39" s="43">
        <v>3114</v>
      </c>
      <c r="C39" s="4">
        <v>2</v>
      </c>
      <c r="D39" s="32" t="s">
        <v>91</v>
      </c>
      <c r="E39" s="90"/>
      <c r="F39" s="72"/>
      <c r="G39" s="73"/>
      <c r="H39" s="74"/>
      <c r="I39" s="58">
        <f t="shared" si="1"/>
        <v>0</v>
      </c>
      <c r="J39" s="86"/>
    </row>
    <row r="40" spans="1:10" ht="14.4" hidden="1" x14ac:dyDescent="0.3">
      <c r="A40" s="7">
        <v>338</v>
      </c>
      <c r="B40" s="42">
        <v>3121</v>
      </c>
      <c r="C40" s="6">
        <v>3</v>
      </c>
      <c r="D40" s="33" t="s">
        <v>32</v>
      </c>
      <c r="E40" s="91"/>
      <c r="F40" s="75"/>
      <c r="G40" s="76"/>
      <c r="H40" s="77"/>
      <c r="I40" s="57">
        <f t="shared" si="1"/>
        <v>0</v>
      </c>
      <c r="J40" s="86"/>
    </row>
    <row r="41" spans="1:10" ht="14.4" x14ac:dyDescent="0.3">
      <c r="A41" s="2">
        <v>339</v>
      </c>
      <c r="B41" s="41">
        <v>3121</v>
      </c>
      <c r="C41" s="3">
        <v>3</v>
      </c>
      <c r="D41" s="31" t="s">
        <v>33</v>
      </c>
      <c r="E41" s="89"/>
      <c r="F41" s="68">
        <v>8.4</v>
      </c>
      <c r="G41" s="69"/>
      <c r="H41" s="70"/>
      <c r="I41" s="55">
        <f t="shared" si="1"/>
        <v>8.4</v>
      </c>
      <c r="J41" s="86"/>
    </row>
    <row r="42" spans="1:10" ht="14.4" hidden="1" x14ac:dyDescent="0.3">
      <c r="A42" s="7">
        <v>340</v>
      </c>
      <c r="B42" s="44">
        <v>3121</v>
      </c>
      <c r="C42" s="9">
        <v>3</v>
      </c>
      <c r="D42" s="30" t="s">
        <v>34</v>
      </c>
      <c r="E42" s="89"/>
      <c r="F42" s="68"/>
      <c r="G42" s="69"/>
      <c r="H42" s="70"/>
      <c r="I42" s="55">
        <f t="shared" si="1"/>
        <v>0</v>
      </c>
      <c r="J42" s="86"/>
    </row>
    <row r="43" spans="1:10" ht="14.4" hidden="1" x14ac:dyDescent="0.3">
      <c r="A43" s="2">
        <v>341</v>
      </c>
      <c r="B43" s="45">
        <v>3122</v>
      </c>
      <c r="C43" s="9">
        <v>3</v>
      </c>
      <c r="D43" s="30" t="s">
        <v>35</v>
      </c>
      <c r="E43" s="89"/>
      <c r="F43" s="68"/>
      <c r="G43" s="69"/>
      <c r="H43" s="70"/>
      <c r="I43" s="55">
        <f t="shared" si="1"/>
        <v>0</v>
      </c>
      <c r="J43" s="86"/>
    </row>
    <row r="44" spans="1:10" ht="26.4" hidden="1" x14ac:dyDescent="0.3">
      <c r="A44" s="2">
        <v>344</v>
      </c>
      <c r="B44" s="41">
        <v>3127</v>
      </c>
      <c r="C44" s="3">
        <v>3</v>
      </c>
      <c r="D44" s="28" t="s">
        <v>36</v>
      </c>
      <c r="E44" s="89"/>
      <c r="F44" s="68"/>
      <c r="G44" s="69"/>
      <c r="H44" s="70"/>
      <c r="I44" s="55">
        <f t="shared" si="1"/>
        <v>0</v>
      </c>
      <c r="J44" s="86"/>
    </row>
    <row r="45" spans="1:10" ht="14.4" hidden="1" x14ac:dyDescent="0.3">
      <c r="A45" s="2">
        <v>447</v>
      </c>
      <c r="B45" s="41">
        <v>3127</v>
      </c>
      <c r="C45" s="3">
        <v>3</v>
      </c>
      <c r="D45" s="28" t="s">
        <v>37</v>
      </c>
      <c r="E45" s="89"/>
      <c r="F45" s="68"/>
      <c r="G45" s="69"/>
      <c r="H45" s="70"/>
      <c r="I45" s="55">
        <f t="shared" si="1"/>
        <v>0</v>
      </c>
      <c r="J45" s="86"/>
    </row>
    <row r="46" spans="1:10" ht="26.4" hidden="1" x14ac:dyDescent="0.3">
      <c r="A46" s="2">
        <v>355</v>
      </c>
      <c r="B46" s="45">
        <v>3122</v>
      </c>
      <c r="C46" s="10">
        <v>3</v>
      </c>
      <c r="D46" s="28" t="s">
        <v>92</v>
      </c>
      <c r="E46" s="89"/>
      <c r="F46" s="68"/>
      <c r="G46" s="69"/>
      <c r="H46" s="70"/>
      <c r="I46" s="55">
        <f t="shared" si="1"/>
        <v>0</v>
      </c>
      <c r="J46" s="86"/>
    </row>
    <row r="47" spans="1:10" ht="26.4" x14ac:dyDescent="0.3">
      <c r="A47" s="2">
        <v>357</v>
      </c>
      <c r="B47" s="41">
        <v>3127</v>
      </c>
      <c r="C47" s="3">
        <v>3</v>
      </c>
      <c r="D47" s="28" t="s">
        <v>38</v>
      </c>
      <c r="E47" s="89">
        <v>160.5</v>
      </c>
      <c r="F47" s="68">
        <v>24.2</v>
      </c>
      <c r="G47" s="69"/>
      <c r="H47" s="70"/>
      <c r="I47" s="55">
        <f t="shared" si="1"/>
        <v>184.7</v>
      </c>
      <c r="J47" s="86"/>
    </row>
    <row r="48" spans="1:10" ht="26.4" hidden="1" x14ac:dyDescent="0.3">
      <c r="A48" s="2">
        <v>354</v>
      </c>
      <c r="B48" s="41">
        <v>3127</v>
      </c>
      <c r="C48" s="3">
        <v>3</v>
      </c>
      <c r="D48" s="28" t="s">
        <v>39</v>
      </c>
      <c r="E48" s="89"/>
      <c r="F48" s="68"/>
      <c r="G48" s="69"/>
      <c r="H48" s="70"/>
      <c r="I48" s="55">
        <f t="shared" si="1"/>
        <v>0</v>
      </c>
      <c r="J48" s="86"/>
    </row>
    <row r="49" spans="1:10" ht="14.4" x14ac:dyDescent="0.3">
      <c r="A49" s="2">
        <v>353</v>
      </c>
      <c r="B49" s="41">
        <v>3127</v>
      </c>
      <c r="C49" s="11">
        <v>3</v>
      </c>
      <c r="D49" s="34" t="s">
        <v>75</v>
      </c>
      <c r="E49" s="89">
        <v>339.5</v>
      </c>
      <c r="F49" s="68">
        <v>84</v>
      </c>
      <c r="G49" s="69"/>
      <c r="H49" s="70"/>
      <c r="I49" s="55">
        <f t="shared" si="1"/>
        <v>423.5</v>
      </c>
      <c r="J49" s="86"/>
    </row>
    <row r="50" spans="1:10" ht="26.4" x14ac:dyDescent="0.3">
      <c r="A50" s="2">
        <v>342</v>
      </c>
      <c r="B50" s="41">
        <v>3127</v>
      </c>
      <c r="C50" s="3">
        <v>3</v>
      </c>
      <c r="D50" s="28" t="s">
        <v>40</v>
      </c>
      <c r="E50" s="89">
        <v>20.5</v>
      </c>
      <c r="F50" s="68"/>
      <c r="G50" s="69"/>
      <c r="H50" s="70"/>
      <c r="I50" s="55">
        <f t="shared" si="1"/>
        <v>20.5</v>
      </c>
      <c r="J50" s="86"/>
    </row>
    <row r="51" spans="1:10" ht="27" x14ac:dyDescent="0.3">
      <c r="A51" s="2">
        <v>345</v>
      </c>
      <c r="B51" s="46">
        <v>3124</v>
      </c>
      <c r="C51" s="12">
        <v>3</v>
      </c>
      <c r="D51" s="35" t="s">
        <v>41</v>
      </c>
      <c r="E51" s="89">
        <v>60.3</v>
      </c>
      <c r="F51" s="68"/>
      <c r="G51" s="69"/>
      <c r="H51" s="70"/>
      <c r="I51" s="55">
        <f t="shared" si="1"/>
        <v>60.3</v>
      </c>
      <c r="J51" s="86"/>
    </row>
    <row r="52" spans="1:10" ht="26.4" hidden="1" x14ac:dyDescent="0.3">
      <c r="A52" s="2">
        <v>363</v>
      </c>
      <c r="B52" s="45">
        <v>3114</v>
      </c>
      <c r="C52" s="10">
        <v>3</v>
      </c>
      <c r="D52" s="28" t="s">
        <v>42</v>
      </c>
      <c r="E52" s="89"/>
      <c r="F52" s="68"/>
      <c r="G52" s="69"/>
      <c r="H52" s="70"/>
      <c r="I52" s="55">
        <f t="shared" si="1"/>
        <v>0</v>
      </c>
      <c r="J52" s="86"/>
    </row>
    <row r="53" spans="1:10" ht="14.4" hidden="1" x14ac:dyDescent="0.3">
      <c r="A53" s="2">
        <v>362</v>
      </c>
      <c r="B53" s="45">
        <v>3114</v>
      </c>
      <c r="C53" s="10">
        <v>3</v>
      </c>
      <c r="D53" s="28" t="s">
        <v>93</v>
      </c>
      <c r="E53" s="89"/>
      <c r="F53" s="68"/>
      <c r="G53" s="69"/>
      <c r="H53" s="70"/>
      <c r="I53" s="55">
        <f t="shared" si="1"/>
        <v>0</v>
      </c>
      <c r="J53" s="86"/>
    </row>
    <row r="54" spans="1:10" ht="26.4" hidden="1" x14ac:dyDescent="0.3">
      <c r="A54" s="13">
        <v>346</v>
      </c>
      <c r="B54" s="47">
        <v>3114</v>
      </c>
      <c r="C54" s="14">
        <v>3</v>
      </c>
      <c r="D54" s="36" t="s">
        <v>102</v>
      </c>
      <c r="E54" s="89"/>
      <c r="F54" s="68"/>
      <c r="G54" s="69"/>
      <c r="H54" s="70"/>
      <c r="I54" s="55">
        <f t="shared" si="1"/>
        <v>0</v>
      </c>
      <c r="J54" s="86"/>
    </row>
    <row r="55" spans="1:10" ht="26.4" hidden="1" x14ac:dyDescent="0.3">
      <c r="A55" s="2">
        <v>349</v>
      </c>
      <c r="B55" s="45">
        <v>3133</v>
      </c>
      <c r="C55" s="10">
        <v>3</v>
      </c>
      <c r="D55" s="28" t="s">
        <v>43</v>
      </c>
      <c r="E55" s="89"/>
      <c r="F55" s="68"/>
      <c r="G55" s="69"/>
      <c r="H55" s="70"/>
      <c r="I55" s="55">
        <f t="shared" si="1"/>
        <v>0</v>
      </c>
      <c r="J55" s="86"/>
    </row>
    <row r="56" spans="1:10" ht="15" hidden="1" thickBot="1" x14ac:dyDescent="0.35">
      <c r="A56" s="8">
        <v>358</v>
      </c>
      <c r="B56" s="48">
        <v>3114</v>
      </c>
      <c r="C56" s="15">
        <v>3</v>
      </c>
      <c r="D56" s="32" t="s">
        <v>44</v>
      </c>
      <c r="E56" s="90"/>
      <c r="F56" s="72"/>
      <c r="G56" s="73"/>
      <c r="H56" s="74"/>
      <c r="I56" s="58">
        <f t="shared" si="1"/>
        <v>0</v>
      </c>
      <c r="J56" s="86"/>
    </row>
    <row r="57" spans="1:10" ht="26.4" x14ac:dyDescent="0.3">
      <c r="A57" s="7">
        <v>367</v>
      </c>
      <c r="B57" s="44">
        <v>3121</v>
      </c>
      <c r="C57" s="9">
        <v>4</v>
      </c>
      <c r="D57" s="30" t="s">
        <v>45</v>
      </c>
      <c r="E57" s="92"/>
      <c r="F57" s="82">
        <v>24</v>
      </c>
      <c r="G57" s="83"/>
      <c r="H57" s="84"/>
      <c r="I57" s="85">
        <f t="shared" si="1"/>
        <v>24</v>
      </c>
      <c r="J57" s="86"/>
    </row>
    <row r="58" spans="1:10" ht="14.4" hidden="1" x14ac:dyDescent="0.3">
      <c r="A58" s="2">
        <v>368</v>
      </c>
      <c r="B58" s="45">
        <v>3121</v>
      </c>
      <c r="C58" s="10">
        <v>4</v>
      </c>
      <c r="D58" s="28" t="s">
        <v>46</v>
      </c>
      <c r="E58" s="89"/>
      <c r="F58" s="68"/>
      <c r="G58" s="69"/>
      <c r="H58" s="70"/>
      <c r="I58" s="55">
        <f t="shared" si="1"/>
        <v>0</v>
      </c>
      <c r="J58" s="86"/>
    </row>
    <row r="59" spans="1:10" ht="26.4" x14ac:dyDescent="0.3">
      <c r="A59" s="16">
        <v>371</v>
      </c>
      <c r="B59" s="49">
        <v>3122</v>
      </c>
      <c r="C59" s="17">
        <v>4</v>
      </c>
      <c r="D59" s="37" t="s">
        <v>47</v>
      </c>
      <c r="E59" s="89"/>
      <c r="F59" s="68">
        <v>30.2</v>
      </c>
      <c r="G59" s="69"/>
      <c r="H59" s="70"/>
      <c r="I59" s="55">
        <f t="shared" si="1"/>
        <v>30.2</v>
      </c>
      <c r="J59" s="86"/>
    </row>
    <row r="60" spans="1:10" ht="26.4" x14ac:dyDescent="0.3">
      <c r="A60" s="2">
        <v>370</v>
      </c>
      <c r="B60" s="49">
        <v>3122</v>
      </c>
      <c r="C60" s="18">
        <v>4</v>
      </c>
      <c r="D60" s="28" t="s">
        <v>48</v>
      </c>
      <c r="E60" s="89">
        <v>86.2</v>
      </c>
      <c r="F60" s="68"/>
      <c r="G60" s="69"/>
      <c r="H60" s="70"/>
      <c r="I60" s="55">
        <f t="shared" si="1"/>
        <v>86.2</v>
      </c>
      <c r="J60" s="86"/>
    </row>
    <row r="61" spans="1:10" ht="26.4" x14ac:dyDescent="0.3">
      <c r="A61" s="2">
        <v>454</v>
      </c>
      <c r="B61" s="41">
        <v>3127</v>
      </c>
      <c r="C61" s="19">
        <v>4</v>
      </c>
      <c r="D61" s="30" t="s">
        <v>49</v>
      </c>
      <c r="E61" s="89">
        <v>522.4</v>
      </c>
      <c r="F61" s="68">
        <v>16.8</v>
      </c>
      <c r="G61" s="69"/>
      <c r="H61" s="70"/>
      <c r="I61" s="55">
        <f t="shared" si="1"/>
        <v>539.19999999999993</v>
      </c>
      <c r="J61" s="86"/>
    </row>
    <row r="62" spans="1:10" ht="40.200000000000003" x14ac:dyDescent="0.3">
      <c r="A62" s="2">
        <v>372</v>
      </c>
      <c r="B62" s="41">
        <v>3127</v>
      </c>
      <c r="C62" s="19">
        <v>4</v>
      </c>
      <c r="D62" s="38" t="s">
        <v>94</v>
      </c>
      <c r="E62" s="89">
        <v>60.3</v>
      </c>
      <c r="F62" s="68"/>
      <c r="G62" s="69"/>
      <c r="H62" s="70"/>
      <c r="I62" s="55">
        <f t="shared" si="1"/>
        <v>60.3</v>
      </c>
      <c r="J62" s="86"/>
    </row>
    <row r="63" spans="1:10" ht="26.4" hidden="1" x14ac:dyDescent="0.3">
      <c r="A63" s="2">
        <v>381</v>
      </c>
      <c r="B63" s="41">
        <v>3114</v>
      </c>
      <c r="C63" s="3">
        <v>4</v>
      </c>
      <c r="D63" s="28" t="s">
        <v>50</v>
      </c>
      <c r="E63" s="89"/>
      <c r="F63" s="68"/>
      <c r="G63" s="69"/>
      <c r="H63" s="70"/>
      <c r="I63" s="55">
        <f t="shared" si="1"/>
        <v>0</v>
      </c>
      <c r="J63" s="86"/>
    </row>
    <row r="64" spans="1:10" ht="14.4" hidden="1" x14ac:dyDescent="0.3">
      <c r="A64" s="13">
        <v>383</v>
      </c>
      <c r="B64" s="47">
        <v>3114</v>
      </c>
      <c r="C64" s="14">
        <v>4</v>
      </c>
      <c r="D64" s="39" t="s">
        <v>95</v>
      </c>
      <c r="E64" s="89"/>
      <c r="F64" s="68"/>
      <c r="G64" s="69"/>
      <c r="H64" s="70"/>
      <c r="I64" s="55">
        <f t="shared" si="1"/>
        <v>0</v>
      </c>
      <c r="J64" s="86"/>
    </row>
    <row r="65" spans="1:10" ht="14.4" hidden="1" x14ac:dyDescent="0.3">
      <c r="A65" s="2">
        <v>379</v>
      </c>
      <c r="B65" s="41">
        <v>3114</v>
      </c>
      <c r="C65" s="3">
        <v>4</v>
      </c>
      <c r="D65" s="28" t="s">
        <v>51</v>
      </c>
      <c r="E65" s="89"/>
      <c r="F65" s="68"/>
      <c r="G65" s="69"/>
      <c r="H65" s="70"/>
      <c r="I65" s="55">
        <f t="shared" si="1"/>
        <v>0</v>
      </c>
      <c r="J65" s="86"/>
    </row>
    <row r="66" spans="1:10" ht="14.4" hidden="1" x14ac:dyDescent="0.3">
      <c r="A66" s="2">
        <v>374</v>
      </c>
      <c r="B66" s="41">
        <v>3133</v>
      </c>
      <c r="C66" s="3">
        <v>4</v>
      </c>
      <c r="D66" s="28" t="s">
        <v>52</v>
      </c>
      <c r="E66" s="89"/>
      <c r="F66" s="68"/>
      <c r="G66" s="69"/>
      <c r="H66" s="70"/>
      <c r="I66" s="55">
        <f t="shared" si="1"/>
        <v>0</v>
      </c>
      <c r="J66" s="86"/>
    </row>
    <row r="67" spans="1:10" ht="15" hidden="1" thickBot="1" x14ac:dyDescent="0.35">
      <c r="A67" s="8">
        <v>380</v>
      </c>
      <c r="B67" s="43">
        <v>3133</v>
      </c>
      <c r="C67" s="4">
        <v>4</v>
      </c>
      <c r="D67" s="32" t="s">
        <v>53</v>
      </c>
      <c r="E67" s="90"/>
      <c r="F67" s="72"/>
      <c r="G67" s="73"/>
      <c r="H67" s="74"/>
      <c r="I67" s="58">
        <f t="shared" si="1"/>
        <v>0</v>
      </c>
      <c r="J67" s="86"/>
    </row>
    <row r="68" spans="1:10" ht="14.4" hidden="1" x14ac:dyDescent="0.3">
      <c r="A68" s="7">
        <v>409</v>
      </c>
      <c r="B68" s="42">
        <v>3121</v>
      </c>
      <c r="C68" s="6">
        <v>5</v>
      </c>
      <c r="D68" s="30" t="s">
        <v>54</v>
      </c>
      <c r="E68" s="92"/>
      <c r="F68" s="82"/>
      <c r="G68" s="83"/>
      <c r="H68" s="84"/>
      <c r="I68" s="85">
        <f t="shared" si="1"/>
        <v>0</v>
      </c>
      <c r="J68" s="86"/>
    </row>
    <row r="69" spans="1:10" ht="14.4" x14ac:dyDescent="0.3">
      <c r="A69" s="2">
        <v>410</v>
      </c>
      <c r="B69" s="41">
        <v>3121</v>
      </c>
      <c r="C69" s="3">
        <v>5</v>
      </c>
      <c r="D69" s="28" t="s">
        <v>55</v>
      </c>
      <c r="E69" s="89"/>
      <c r="F69" s="68">
        <v>5.0999999999999996</v>
      </c>
      <c r="G69" s="69"/>
      <c r="H69" s="70"/>
      <c r="I69" s="55">
        <f t="shared" ref="I69:I88" si="2">E69+G69+H69+F69</f>
        <v>5.0999999999999996</v>
      </c>
      <c r="J69" s="86"/>
    </row>
    <row r="70" spans="1:10" ht="14.4" x14ac:dyDescent="0.3">
      <c r="A70" s="16">
        <v>413</v>
      </c>
      <c r="B70" s="50">
        <v>3121</v>
      </c>
      <c r="C70" s="20">
        <v>5</v>
      </c>
      <c r="D70" s="37" t="s">
        <v>56</v>
      </c>
      <c r="E70" s="89"/>
      <c r="F70" s="68">
        <v>21</v>
      </c>
      <c r="G70" s="69"/>
      <c r="H70" s="70"/>
      <c r="I70" s="55">
        <f t="shared" si="2"/>
        <v>21</v>
      </c>
      <c r="J70" s="86"/>
    </row>
    <row r="71" spans="1:10" ht="14.4" hidden="1" x14ac:dyDescent="0.3">
      <c r="A71" s="2">
        <v>411</v>
      </c>
      <c r="B71" s="41">
        <v>3127</v>
      </c>
      <c r="C71" s="3">
        <v>5</v>
      </c>
      <c r="D71" s="28" t="s">
        <v>57</v>
      </c>
      <c r="E71" s="89"/>
      <c r="F71" s="68"/>
      <c r="G71" s="69"/>
      <c r="H71" s="70"/>
      <c r="I71" s="55">
        <f t="shared" si="2"/>
        <v>0</v>
      </c>
      <c r="J71" s="86"/>
    </row>
    <row r="72" spans="1:10" ht="14.4" hidden="1" x14ac:dyDescent="0.3">
      <c r="A72" s="2">
        <v>414</v>
      </c>
      <c r="B72" s="41">
        <v>3122</v>
      </c>
      <c r="C72" s="6">
        <v>5</v>
      </c>
      <c r="D72" s="30" t="s">
        <v>58</v>
      </c>
      <c r="E72" s="89"/>
      <c r="F72" s="68"/>
      <c r="G72" s="69"/>
      <c r="H72" s="70"/>
      <c r="I72" s="55">
        <f t="shared" si="2"/>
        <v>0</v>
      </c>
      <c r="J72" s="86"/>
    </row>
    <row r="73" spans="1:10" ht="26.4" x14ac:dyDescent="0.3">
      <c r="A73" s="2">
        <v>420</v>
      </c>
      <c r="B73" s="41">
        <v>3123</v>
      </c>
      <c r="C73" s="3">
        <v>5</v>
      </c>
      <c r="D73" s="28" t="s">
        <v>59</v>
      </c>
      <c r="E73" s="89">
        <v>123.4</v>
      </c>
      <c r="F73" s="68">
        <v>6.4</v>
      </c>
      <c r="G73" s="69"/>
      <c r="H73" s="70"/>
      <c r="I73" s="55">
        <f t="shared" si="2"/>
        <v>129.80000000000001</v>
      </c>
      <c r="J73" s="86"/>
    </row>
    <row r="74" spans="1:10" ht="26.4" hidden="1" x14ac:dyDescent="0.3">
      <c r="A74" s="2">
        <v>418</v>
      </c>
      <c r="B74" s="41">
        <v>3127</v>
      </c>
      <c r="C74" s="3">
        <v>5</v>
      </c>
      <c r="D74" s="28" t="s">
        <v>60</v>
      </c>
      <c r="E74" s="89"/>
      <c r="F74" s="68"/>
      <c r="G74" s="69"/>
      <c r="H74" s="70"/>
      <c r="I74" s="55">
        <f t="shared" si="2"/>
        <v>0</v>
      </c>
      <c r="J74" s="86"/>
    </row>
    <row r="75" spans="1:10" ht="14.4" x14ac:dyDescent="0.3">
      <c r="A75" s="2">
        <v>419</v>
      </c>
      <c r="B75" s="41">
        <v>3127</v>
      </c>
      <c r="C75" s="3">
        <v>5</v>
      </c>
      <c r="D75" s="28" t="s">
        <v>61</v>
      </c>
      <c r="E75" s="89">
        <v>457.4</v>
      </c>
      <c r="F75" s="68">
        <v>68.400000000000006</v>
      </c>
      <c r="G75" s="78"/>
      <c r="H75" s="71"/>
      <c r="I75" s="55">
        <f t="shared" si="2"/>
        <v>525.79999999999995</v>
      </c>
      <c r="J75" s="86"/>
    </row>
    <row r="76" spans="1:10" ht="26.4" hidden="1" x14ac:dyDescent="0.3">
      <c r="A76" s="2">
        <v>415</v>
      </c>
      <c r="B76" s="41">
        <v>3122</v>
      </c>
      <c r="C76" s="3">
        <v>5</v>
      </c>
      <c r="D76" s="28" t="s">
        <v>96</v>
      </c>
      <c r="E76" s="89"/>
      <c r="F76" s="68"/>
      <c r="G76" s="69"/>
      <c r="H76" s="70"/>
      <c r="I76" s="55">
        <f t="shared" si="2"/>
        <v>0</v>
      </c>
      <c r="J76" s="86"/>
    </row>
    <row r="77" spans="1:10" ht="26.4" hidden="1" x14ac:dyDescent="0.3">
      <c r="A77" s="2">
        <v>416</v>
      </c>
      <c r="B77" s="41">
        <v>3127</v>
      </c>
      <c r="C77" s="3">
        <v>5</v>
      </c>
      <c r="D77" s="28" t="s">
        <v>97</v>
      </c>
      <c r="E77" s="89"/>
      <c r="F77" s="68"/>
      <c r="G77" s="69"/>
      <c r="H77" s="70"/>
      <c r="I77" s="55">
        <f t="shared" si="2"/>
        <v>0</v>
      </c>
      <c r="J77" s="86"/>
    </row>
    <row r="78" spans="1:10" ht="26.4" x14ac:dyDescent="0.3">
      <c r="A78" s="2">
        <v>422</v>
      </c>
      <c r="B78" s="41">
        <v>3127</v>
      </c>
      <c r="C78" s="3">
        <v>5</v>
      </c>
      <c r="D78" s="28" t="s">
        <v>98</v>
      </c>
      <c r="E78" s="89"/>
      <c r="F78" s="68">
        <v>10.5</v>
      </c>
      <c r="G78" s="69"/>
      <c r="H78" s="70"/>
      <c r="I78" s="55">
        <f t="shared" si="2"/>
        <v>10.5</v>
      </c>
      <c r="J78" s="86"/>
    </row>
    <row r="79" spans="1:10" ht="14.4" hidden="1" x14ac:dyDescent="0.3">
      <c r="A79" s="2">
        <v>423</v>
      </c>
      <c r="B79" s="41">
        <v>3124</v>
      </c>
      <c r="C79" s="3">
        <v>5</v>
      </c>
      <c r="D79" s="39" t="s">
        <v>99</v>
      </c>
      <c r="E79" s="89"/>
      <c r="F79" s="68"/>
      <c r="G79" s="69"/>
      <c r="H79" s="70"/>
      <c r="I79" s="55">
        <f t="shared" si="2"/>
        <v>0</v>
      </c>
      <c r="J79" s="86"/>
    </row>
    <row r="80" spans="1:10" ht="14.4" hidden="1" x14ac:dyDescent="0.3">
      <c r="A80" s="2">
        <v>425</v>
      </c>
      <c r="B80" s="41">
        <v>3112</v>
      </c>
      <c r="C80" s="3">
        <v>5</v>
      </c>
      <c r="D80" s="28" t="s">
        <v>62</v>
      </c>
      <c r="E80" s="89"/>
      <c r="F80" s="68"/>
      <c r="G80" s="69"/>
      <c r="H80" s="70"/>
      <c r="I80" s="55">
        <f t="shared" si="2"/>
        <v>0</v>
      </c>
      <c r="J80" s="86"/>
    </row>
    <row r="81" spans="1:10" ht="14.4" hidden="1" x14ac:dyDescent="0.3">
      <c r="A81" s="2">
        <v>433</v>
      </c>
      <c r="B81" s="41">
        <v>3114</v>
      </c>
      <c r="C81" s="3">
        <v>5</v>
      </c>
      <c r="D81" s="28" t="s">
        <v>63</v>
      </c>
      <c r="E81" s="89"/>
      <c r="F81" s="68"/>
      <c r="G81" s="69"/>
      <c r="H81" s="70"/>
      <c r="I81" s="55">
        <f t="shared" si="2"/>
        <v>0</v>
      </c>
      <c r="J81" s="86"/>
    </row>
    <row r="82" spans="1:10" ht="26.4" hidden="1" x14ac:dyDescent="0.3">
      <c r="A82" s="2">
        <v>347</v>
      </c>
      <c r="B82" s="41">
        <v>3114</v>
      </c>
      <c r="C82" s="3">
        <v>5</v>
      </c>
      <c r="D82" s="28" t="s">
        <v>64</v>
      </c>
      <c r="E82" s="89"/>
      <c r="F82" s="68"/>
      <c r="G82" s="69"/>
      <c r="H82" s="70"/>
      <c r="I82" s="55">
        <f t="shared" si="2"/>
        <v>0</v>
      </c>
      <c r="J82" s="86"/>
    </row>
    <row r="83" spans="1:10" ht="26.4" hidden="1" x14ac:dyDescent="0.3">
      <c r="A83" s="2">
        <v>436</v>
      </c>
      <c r="B83" s="41">
        <v>3114</v>
      </c>
      <c r="C83" s="3">
        <v>5</v>
      </c>
      <c r="D83" s="28" t="s">
        <v>100</v>
      </c>
      <c r="E83" s="89"/>
      <c r="F83" s="68"/>
      <c r="G83" s="69"/>
      <c r="H83" s="70"/>
      <c r="I83" s="55">
        <f t="shared" si="2"/>
        <v>0</v>
      </c>
      <c r="J83" s="86"/>
    </row>
    <row r="84" spans="1:10" ht="26.4" hidden="1" x14ac:dyDescent="0.3">
      <c r="A84" s="2">
        <v>426</v>
      </c>
      <c r="B84" s="41">
        <v>3114</v>
      </c>
      <c r="C84" s="3">
        <v>5</v>
      </c>
      <c r="D84" s="28" t="s">
        <v>65</v>
      </c>
      <c r="E84" s="89"/>
      <c r="F84" s="68"/>
      <c r="G84" s="69"/>
      <c r="H84" s="70"/>
      <c r="I84" s="55">
        <f t="shared" si="2"/>
        <v>0</v>
      </c>
      <c r="J84" s="86"/>
    </row>
    <row r="85" spans="1:10" ht="14.4" hidden="1" x14ac:dyDescent="0.3">
      <c r="A85" s="2">
        <v>432</v>
      </c>
      <c r="B85" s="45">
        <v>3114</v>
      </c>
      <c r="C85" s="10">
        <v>5</v>
      </c>
      <c r="D85" s="28" t="s">
        <v>101</v>
      </c>
      <c r="E85" s="89"/>
      <c r="F85" s="68"/>
      <c r="G85" s="69"/>
      <c r="H85" s="70"/>
      <c r="I85" s="55">
        <f t="shared" si="2"/>
        <v>0</v>
      </c>
      <c r="J85" s="86"/>
    </row>
    <row r="86" spans="1:10" ht="26.4" hidden="1" x14ac:dyDescent="0.3">
      <c r="A86" s="7">
        <v>431</v>
      </c>
      <c r="B86" s="42">
        <v>3114</v>
      </c>
      <c r="C86" s="6">
        <v>5</v>
      </c>
      <c r="D86" s="28" t="s">
        <v>66</v>
      </c>
      <c r="E86" s="89"/>
      <c r="F86" s="68"/>
      <c r="G86" s="69"/>
      <c r="H86" s="70"/>
      <c r="I86" s="55">
        <f t="shared" si="2"/>
        <v>0</v>
      </c>
      <c r="J86" s="86"/>
    </row>
    <row r="87" spans="1:10" ht="14.4" hidden="1" x14ac:dyDescent="0.3">
      <c r="A87" s="7">
        <v>428</v>
      </c>
      <c r="B87" s="42">
        <v>3133</v>
      </c>
      <c r="C87" s="6">
        <v>5</v>
      </c>
      <c r="D87" s="28" t="s">
        <v>67</v>
      </c>
      <c r="E87" s="89"/>
      <c r="F87" s="68"/>
      <c r="G87" s="69"/>
      <c r="H87" s="70"/>
      <c r="I87" s="55">
        <f t="shared" si="2"/>
        <v>0</v>
      </c>
      <c r="J87" s="86"/>
    </row>
    <row r="88" spans="1:10" ht="15" hidden="1" thickBot="1" x14ac:dyDescent="0.35">
      <c r="A88" s="8">
        <v>427</v>
      </c>
      <c r="B88" s="43">
        <v>3133</v>
      </c>
      <c r="C88" s="4">
        <v>5</v>
      </c>
      <c r="D88" s="32" t="s">
        <v>68</v>
      </c>
      <c r="E88" s="90"/>
      <c r="F88" s="72"/>
      <c r="G88" s="73"/>
      <c r="H88" s="74"/>
      <c r="I88" s="58">
        <f t="shared" si="2"/>
        <v>0</v>
      </c>
      <c r="J88" s="86"/>
    </row>
    <row r="89" spans="1:10" ht="22.95" customHeight="1" x14ac:dyDescent="0.3">
      <c r="A89" s="93"/>
      <c r="B89" s="94"/>
      <c r="C89" s="93"/>
      <c r="D89" s="95" t="s">
        <v>74</v>
      </c>
      <c r="E89" s="96">
        <f>SUM(E5:E88)</f>
        <v>4411.8</v>
      </c>
      <c r="F89" s="96">
        <f>SUM(F5:F88)</f>
        <v>371</v>
      </c>
      <c r="G89" s="96">
        <f>SUM(G5:G88)</f>
        <v>0</v>
      </c>
      <c r="H89" s="96">
        <f>SUM(H5:H88)</f>
        <v>0</v>
      </c>
      <c r="I89" s="97">
        <f>SUM(I5:I88)</f>
        <v>4782.7999999999993</v>
      </c>
    </row>
    <row r="92" spans="1:10" ht="14.4" x14ac:dyDescent="0.3">
      <c r="D92" s="21" t="s">
        <v>69</v>
      </c>
      <c r="E92" s="22">
        <f>SUMIF($C$6:$C$89,"1",E$6:E$89)</f>
        <v>1734.3999999999999</v>
      </c>
      <c r="F92" s="22">
        <f>SUMIF($C$6:$C$89,"1",F$6:F$89)</f>
        <v>58</v>
      </c>
      <c r="G92" s="22">
        <f>SUMIF($C$6:$C$89,"1",G$6:G$89)</f>
        <v>0</v>
      </c>
      <c r="H92" s="22">
        <f>SUMIF($C$6:$C$89,"1",H$6:H$89)</f>
        <v>0</v>
      </c>
      <c r="I92" s="59">
        <f>SUMIF($C$6:$C$89,"1",I$6:I$89)</f>
        <v>1792.3999999999999</v>
      </c>
    </row>
    <row r="93" spans="1:10" ht="14.4" x14ac:dyDescent="0.3">
      <c r="D93" s="21" t="s">
        <v>70</v>
      </c>
      <c r="E93" s="22">
        <f>SUMIF($C$6:$C$89,"2",E$6:E$89)</f>
        <v>846.9</v>
      </c>
      <c r="F93" s="22">
        <f>SUMIF($C$6:$C$89,"2",F$6:F$89)</f>
        <v>14</v>
      </c>
      <c r="G93" s="22">
        <f>SUMIF($C$6:$C$89,"2",G$6:G$89)</f>
        <v>0</v>
      </c>
      <c r="H93" s="22">
        <f>SUMIF($C$6:$C$89,"2",H$6:H$89)</f>
        <v>0</v>
      </c>
      <c r="I93" s="59">
        <f>SUMIF($C$6:$C$89,"2",I$6:I$89)</f>
        <v>860.9</v>
      </c>
    </row>
    <row r="94" spans="1:10" ht="14.4" x14ac:dyDescent="0.3">
      <c r="D94" s="21" t="s">
        <v>71</v>
      </c>
      <c r="E94" s="22">
        <f>SUMIF($C$6:$C$89,"3",E$6:E$89)</f>
        <v>580.79999999999995</v>
      </c>
      <c r="F94" s="22">
        <f>SUMIF($C$6:$C$89,"3",F$6:F$89)</f>
        <v>116.6</v>
      </c>
      <c r="G94" s="22">
        <f>SUMIF($C$6:$C$89,"3",G$6:G$89)</f>
        <v>0</v>
      </c>
      <c r="H94" s="22">
        <f>SUMIF($C$6:$C$89,"3",H$6:H$89)</f>
        <v>0</v>
      </c>
      <c r="I94" s="59">
        <f>SUMIF($C$6:$C$89,"3",I$6:I$89)</f>
        <v>697.4</v>
      </c>
    </row>
    <row r="95" spans="1:10" ht="14.4" x14ac:dyDescent="0.3">
      <c r="D95" s="21" t="s">
        <v>72</v>
      </c>
      <c r="E95" s="22">
        <f>SUMIF($C$6:$C$89,"4",E$6:E$89)</f>
        <v>668.9</v>
      </c>
      <c r="F95" s="22">
        <f>SUMIF($C$6:$C$89,"4",F$6:F$89)</f>
        <v>71</v>
      </c>
      <c r="G95" s="22">
        <f>SUMIF($C$6:$C$89,"4",G$6:G$89)</f>
        <v>0</v>
      </c>
      <c r="H95" s="22">
        <f>SUMIF($C$6:$C$89,"4",H$6:H$89)</f>
        <v>0</v>
      </c>
      <c r="I95" s="59">
        <f>SUMIF($C$6:$C$89,"4",I$6:I$89)</f>
        <v>739.89999999999986</v>
      </c>
    </row>
    <row r="96" spans="1:10" ht="14.4" x14ac:dyDescent="0.3">
      <c r="D96" s="21" t="s">
        <v>73</v>
      </c>
      <c r="E96" s="22">
        <f>SUMIF($C$6:$C$89,"5",E$6:E$89)</f>
        <v>580.79999999999995</v>
      </c>
      <c r="F96" s="22">
        <f>SUMIF($C$6:$C$89,"5",F$6:F$89)</f>
        <v>111.4</v>
      </c>
      <c r="G96" s="22">
        <f>SUMIF($C$6:$C$89,"5",G$6:G$89)</f>
        <v>0</v>
      </c>
      <c r="H96" s="22">
        <f>SUMIF($C$6:$C$89,"5",H$6:H$89)</f>
        <v>0</v>
      </c>
      <c r="I96" s="59">
        <f>SUMIF($C$6:$C$89,"5",I$6:I$89)</f>
        <v>692.19999999999993</v>
      </c>
    </row>
    <row r="97" spans="5:9" ht="22.95" customHeight="1" x14ac:dyDescent="0.3">
      <c r="E97" s="23">
        <f t="shared" ref="E97:G97" si="3">SUM(E92:E96)</f>
        <v>4411.7999999999993</v>
      </c>
      <c r="F97" s="23">
        <f>SUM(F92:F96)</f>
        <v>371</v>
      </c>
      <c r="G97" s="23">
        <f t="shared" si="3"/>
        <v>0</v>
      </c>
      <c r="H97" s="23">
        <f t="shared" ref="H97" si="4">SUM(H92:H96)</f>
        <v>0</v>
      </c>
      <c r="I97" s="60">
        <f>SUM(I92:I96)</f>
        <v>4782.7999999999993</v>
      </c>
    </row>
  </sheetData>
  <autoFilter ref="A4:I89">
    <filterColumn colId="8">
      <filters>
        <filter val="10,5"/>
        <filter val="129,8"/>
        <filter val="18,0"/>
        <filter val="184,7"/>
        <filter val="20,5"/>
        <filter val="21,0"/>
        <filter val="24,0"/>
        <filter val="261,0"/>
        <filter val="30,1"/>
        <filter val="30,2"/>
        <filter val="362,4"/>
        <filter val="4 782,8"/>
        <filter val="423,5"/>
        <filter val="468,4"/>
        <filter val="478,3"/>
        <filter val="5,1"/>
        <filter val="525,8"/>
        <filter val="539,2"/>
        <filter val="60,3"/>
        <filter val="8,4"/>
        <filter val="86,2"/>
        <filter val="974,8"/>
      </filters>
    </filterColumn>
  </autoFilter>
  <customSheetViews>
    <customSheetView guid="{CD97A9FC-AADE-4F7C-8289-21397D00CE15}" showPageBreaks="1">
      <pane xSplit="4" ySplit="2" topLeftCell="E3" activePane="bottomRight" state="frozen"/>
      <selection pane="bottomRight" activeCell="O2" sqref="O2"/>
      <pageMargins left="0.31496062992125984" right="0.31496062992125984" top="0.35433070866141736" bottom="0.35433070866141736" header="0.31496062992125984" footer="0.31496062992125984"/>
      <pageSetup paperSize="9" scale="80" orientation="portrait" r:id="rId1"/>
    </customSheetView>
    <customSheetView guid="{A24ECDC8-ECB7-404C-9904-7568BCD24E1F}">
      <pane xSplit="4" ySplit="2" topLeftCell="E30" activePane="bottomRight" state="frozen"/>
      <selection pane="bottomRight" activeCell="G49" sqref="G49"/>
      <pageMargins left="0.7" right="0.7" top="0.75" bottom="0.75" header="0.3" footer="0.3"/>
      <pageSetup paperSize="9" orientation="portrait" r:id="rId2"/>
    </customSheetView>
    <customSheetView guid="{C5BD4477-DD32-4DCA-886D-4708F26F0065}" showPageBreaks="1" fitToPage="1">
      <pane xSplit="4" ySplit="2" topLeftCell="E3" activePane="bottomRight" state="frozen"/>
      <selection pane="bottomRight" activeCell="V9" sqref="V9"/>
      <rowBreaks count="1" manualBreakCount="1">
        <brk id="43" max="7" man="1"/>
      </rowBreaks>
      <pageMargins left="0.70866141732283472" right="0.70866141732283472" top="0.51181102362204722" bottom="0.74803149606299213" header="0.31496062992125984" footer="0.31496062992125984"/>
      <pageSetup paperSize="9" scale="65" fitToWidth="2" fitToHeight="2" orientation="portrait" r:id="rId3"/>
    </customSheetView>
    <customSheetView guid="{DE395721-7B05-42C8-BFCC-925469DF603A}" showPageBreaks="1" printArea="1" showAutoFilter="1" hiddenColumns="1">
      <pane xSplit="4" ySplit="4" topLeftCell="E24" activePane="bottomRight" state="frozen"/>
      <selection pane="bottomRight" activeCell="J28" sqref="J28:O29"/>
      <pageMargins left="0.43307086614173229" right="0.27559055118110237" top="0.39" bottom="0.53" header="0.31496062992125984" footer="0.31496062992125984"/>
      <pageSetup paperSize="9" scale="80" orientation="portrait" r:id="rId4"/>
      <headerFooter>
        <oddFooter>&amp;R&amp;P/&amp;N</oddFooter>
      </headerFooter>
      <autoFilter ref="A4:I89"/>
    </customSheetView>
  </customSheetViews>
  <pageMargins left="0.43307086614173229" right="0.27559055118110237" top="0.59" bottom="0.53" header="0.31496062992125984" footer="0.31496062992125984"/>
  <pageSetup paperSize="9" scale="80" orientation="portrait" r:id="rId5"/>
  <headerFooter>
    <oddFooter>&amp;R&amp;P/&amp;N</oddFooter>
  </headerFooter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6</vt:lpstr>
      <vt:lpstr>'tab. č. 6'!Názvy_tisku</vt:lpstr>
      <vt:lpstr>'tab. č. 6'!Oblast_tisku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Kopřivová Alena</dc:creator>
  <cp:lastModifiedBy>Klimešová Michaela</cp:lastModifiedBy>
  <cp:lastPrinted>2017-03-29T11:34:39Z</cp:lastPrinted>
  <dcterms:created xsi:type="dcterms:W3CDTF">2006-09-16T00:00:00Z</dcterms:created>
  <dcterms:modified xsi:type="dcterms:W3CDTF">2017-04-19T07:56:23Z</dcterms:modified>
</cp:coreProperties>
</file>